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et1.cec.eu.int\offline\08\grigdia\My Documents\MF reports from MS\"/>
    </mc:Choice>
  </mc:AlternateContent>
  <bookViews>
    <workbookView xWindow="-120" yWindow="-120" windowWidth="29040" windowHeight="15840" activeTab="2" xr2:uid="{00000000-000D-0000-FFFF-FFFF00000000}"/>
  </bookViews>
  <sheets>
    <sheet name="Introduction " sheetId="3" r:id="rId1"/>
    <sheet name="Annual Report" sheetId="19" r:id="rId2"/>
    <sheet name="Overview Planned Investment" sheetId="20" r:id="rId3"/>
    <sheet name="Dropdown Menu"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19" l="1"/>
  <c r="N6" i="19"/>
  <c r="P6" i="19"/>
  <c r="L20" i="19"/>
  <c r="L18" i="19"/>
  <c r="L17" i="19"/>
  <c r="L15" i="19"/>
  <c r="L12" i="19"/>
  <c r="L6" i="19" s="1"/>
  <c r="L11" i="19"/>
  <c r="L10" i="19"/>
  <c r="L9" i="19"/>
  <c r="L7" i="19"/>
  <c r="K6" i="19"/>
  <c r="M6" i="19" s="1"/>
  <c r="O6"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tc={C8087449-E281-4E0C-8640-913EADB2B7F2}</author>
    <author>tc={A97C5E47-D8FA-48EF-B131-F42EE855A06D}</author>
    <author>tc={CC33BCA5-1E04-4D89-AEAC-882F682EEAE7}</author>
  </authors>
  <commentList>
    <comment ref="K6"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Proposal Appendix 4-ben 'Total investment costs in EUR (with and without VAT) / total volume of the scheme ' soron ez az összeg without VAT-ként van feltüntetve</t>
      </text>
    </comment>
    <comment ref="V6"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Ld. https://drive.google.com/open?id=1Pp4vbob0NtrMdx0dkw3TF7JjRB9e-f-K&amp;usp=drive_fs
Reply:
    Viszont ha a Proposalban vállalt 300tCO2/project -vel számolunk, akkor ez az érték 4200tCO2 kellene, hogy legyen</t>
      </text>
    </comment>
    <comment ref="X6"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Ez a szám még Edina kigyűjtött, összesített táblázatából származik.
"G:\Megosztott meghajtók\Támogatási konstrukciók\ENERGIAKÖZÖSSÉG\MA_ENERGIAKOZOSSEG_1\14_Egyéb\indikátorok\energiakozossegi_indikatorok.xlsx"
Nem egyértelmű, hogy a létrejövő "megújuló energia kapacitás"-ba beleértendőek-e a tárolók és töltőállomások is, vagy csak a termelők.</t>
      </text>
    </comment>
  </commentList>
</comments>
</file>

<file path=xl/sharedStrings.xml><?xml version="1.0" encoding="utf-8"?>
<sst xmlns="http://schemas.openxmlformats.org/spreadsheetml/2006/main" count="311" uniqueCount="166">
  <si>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</si>
  <si>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</si>
  <si>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</si>
  <si>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</si>
  <si>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family val="2"/>
        <charset val="238"/>
        <scheme val="minor"/>
      </rPr>
      <t xml:space="preserve">This template for annual reports provides 3 worksheets:
</t>
    </r>
    <r>
      <rPr>
        <sz val="11"/>
        <color rgb="FF000000"/>
        <rFont val="Calibri"/>
        <family val="2"/>
        <charset val="238"/>
        <scheme val="minor"/>
      </rPr>
      <t xml:space="preserve">
1. The worksheet labeled</t>
    </r>
    <r>
      <rPr>
        <i/>
        <sz val="11"/>
        <color rgb="FF000000"/>
        <rFont val="Calibri"/>
        <family val="2"/>
        <charset val="238"/>
        <scheme val="minor"/>
      </rPr>
      <t xml:space="preserve"> </t>
    </r>
    <r>
      <rPr>
        <b/>
        <i/>
        <sz val="11"/>
        <color rgb="FF000000"/>
        <rFont val="Calibri"/>
        <family val="2"/>
        <charset val="238"/>
        <scheme val="minor"/>
      </rPr>
      <t>'Introduction'</t>
    </r>
    <r>
      <rPr>
        <sz val="11"/>
        <color rgb="FF000000"/>
        <rFont val="Calibri"/>
        <family val="2"/>
        <charset val="238"/>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charset val="238"/>
        <scheme val="minor"/>
      </rPr>
      <t>'Annual Report'</t>
    </r>
    <r>
      <rPr>
        <sz val="11"/>
        <color rgb="FF000000"/>
        <rFont val="Calibri"/>
        <family val="2"/>
        <charset val="238"/>
        <scheme val="minor"/>
      </rPr>
      <t xml:space="preserve"> you will find a request for information according to </t>
    </r>
    <r>
      <rPr>
        <b/>
        <sz val="11"/>
        <color rgb="FF000000"/>
        <rFont val="Calibri"/>
        <family val="2"/>
        <charset val="238"/>
        <scheme val="minor"/>
      </rPr>
      <t>Annex II of the Implementing Regulation (EU) 2020/1001</t>
    </r>
    <r>
      <rPr>
        <sz val="11"/>
        <color rgb="FF000000"/>
        <rFont val="Calibri"/>
        <family val="2"/>
        <charset val="238"/>
        <scheme val="minor"/>
      </rPr>
      <t xml:space="preserve">. The requested information is categorised into 6 categories.
</t>
    </r>
  </si>
  <si>
    <r>
      <rPr>
        <sz val="11"/>
        <color rgb="FF000000"/>
        <rFont val="Calibri"/>
        <family val="2"/>
        <charset val="238"/>
        <scheme val="minor"/>
      </rPr>
      <t xml:space="preserve">3. The worksheet titled </t>
    </r>
    <r>
      <rPr>
        <b/>
        <i/>
        <sz val="11"/>
        <color rgb="FF000000"/>
        <rFont val="Calibri"/>
        <family val="2"/>
        <charset val="238"/>
        <scheme val="minor"/>
      </rPr>
      <t>'Overview Planned Investments'</t>
    </r>
    <r>
      <rPr>
        <sz val="11"/>
        <color rgb="FF000000"/>
        <rFont val="Calibri"/>
        <family val="2"/>
        <charset val="238"/>
        <scheme val="minor"/>
      </rPr>
      <t xml:space="preserve"> requires supplementary details according to </t>
    </r>
    <r>
      <rPr>
        <b/>
        <sz val="11"/>
        <color rgb="FF000000"/>
        <rFont val="Calibri"/>
        <family val="2"/>
        <charset val="238"/>
        <scheme val="minor"/>
      </rPr>
      <t>Annex III of the Implementing Regulation (EU) 2020/1001</t>
    </r>
    <r>
      <rPr>
        <sz val="11"/>
        <color rgb="FF000000"/>
        <rFont val="Calibri"/>
        <family val="2"/>
        <charset val="238"/>
        <scheme val="minor"/>
      </rPr>
      <t xml:space="preserve"> and </t>
    </r>
    <r>
      <rPr>
        <i/>
        <sz val="11"/>
        <color rgb="FF000000"/>
        <rFont val="Calibri"/>
        <family val="2"/>
        <charset val="238"/>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</si>
  <si>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</si>
  <si>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</si>
  <si>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</si>
  <si>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</si>
  <si>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</si>
  <si>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</si>
  <si>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Hungary</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</si>
  <si>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</si>
  <si>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</si>
  <si>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</si>
  <si>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</si>
  <si>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</si>
  <si>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</si>
  <si>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</si>
  <si>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</si>
  <si>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</si>
  <si>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</si>
  <si>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</si>
  <si>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</si>
  <si>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</si>
  <si>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</si>
  <si>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</si>
  <si>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</si>
  <si>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</si>
  <si>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</si>
  <si>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</si>
  <si>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</si>
  <si>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</si>
  <si>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</si>
  <si>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</si>
  <si>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</si>
  <si>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</si>
  <si>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</si>
  <si>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</si>
  <si>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</si>
  <si>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</si>
  <si>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</si>
  <si>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</si>
  <si>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</si>
  <si>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</si>
  <si>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</si>
  <si>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</si>
  <si>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</si>
  <si>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</si>
  <si>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</si>
  <si>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2021-1 HU 0-001</t>
  </si>
  <si>
    <t>N/A</t>
  </si>
  <si>
    <t>MF 2021-1 HU 0-001 Development of Energy Communities</t>
  </si>
  <si>
    <t>Priority</t>
  </si>
  <si>
    <t>Scheme</t>
  </si>
  <si>
    <t>Construction ongoing</t>
  </si>
  <si>
    <t>Act No. LXXXVI of 2007 on electricity;
National Energy and Climate Plan</t>
  </si>
  <si>
    <t>See below</t>
  </si>
  <si>
    <t>No</t>
  </si>
  <si>
    <t>Implementation of the projects is ongoing. 
See attached report</t>
  </si>
  <si>
    <t>Identified delays. See attached report</t>
  </si>
  <si>
    <t>1A</t>
  </si>
  <si>
    <t>Budapest</t>
  </si>
  <si>
    <t>1B</t>
  </si>
  <si>
    <t>Pusztacsalád</t>
  </si>
  <si>
    <t>1C</t>
  </si>
  <si>
    <t>1D</t>
  </si>
  <si>
    <t>Nógrád / Budapest</t>
  </si>
  <si>
    <t>1E</t>
  </si>
  <si>
    <t>Pannonhalma</t>
  </si>
  <si>
    <t>1F</t>
  </si>
  <si>
    <t>Debrecen</t>
  </si>
  <si>
    <t>1G</t>
  </si>
  <si>
    <t>Kistelek / Szeged / Budapest</t>
  </si>
  <si>
    <t>1H</t>
  </si>
  <si>
    <t>Cigánd</t>
  </si>
  <si>
    <t>1I</t>
  </si>
  <si>
    <t>Tatabánya</t>
  </si>
  <si>
    <t>1J</t>
  </si>
  <si>
    <t>Kaposvár</t>
  </si>
  <si>
    <t>1K</t>
  </si>
  <si>
    <t>Martfű</t>
  </si>
  <si>
    <t>1L</t>
  </si>
  <si>
    <t>Miskolcs</t>
  </si>
  <si>
    <t>1M</t>
  </si>
  <si>
    <t>Bábolna / Győr</t>
  </si>
  <si>
    <t>1N</t>
  </si>
  <si>
    <t>Baja</t>
  </si>
  <si>
    <t>MF 2021-2 HU 0-001</t>
  </si>
  <si>
    <t>MF 2021-2 HU 0-001 The modernisation and development of renewable energy based district heating systems</t>
  </si>
  <si>
    <t>Not started</t>
  </si>
  <si>
    <t>The investment proposal was not implemented. After refining its content is is submitted to S1/2024 MF InvestmentCommittee</t>
  </si>
  <si>
    <t>MF 2021-2 HU 0-002</t>
  </si>
  <si>
    <t>MF 2021-2 HU 0-002 Development of Energy Communities</t>
  </si>
  <si>
    <t>MF 2022-1 HU 0-002</t>
  </si>
  <si>
    <t>MF 2022-1 HU 0-002 Energy efficiency improvements of district heating infrastructure</t>
  </si>
  <si>
    <t>MF 2022-1 HU 0-003</t>
  </si>
  <si>
    <t>MF 2022-1 HU 0-003 Energy storage instalments for grid security</t>
  </si>
  <si>
    <t>5 projects have been awarded in the Scheme, with the following final beneficiaries:
1.OPUS TITÁSZ Áramhálózati Zrt.
2.MAVIR Magyar Villamosenergia-ipari Átviteli Rendszerirányító Zrt.
3. ELMÜ Hálózati Elosztó Kft. in consortium with E.ON Dél-dunántúli Áramhálózati Zrt. and E.ON Észak-dunántúli Áramhálózati Zrt. 
4. MVM Démász Áramhálózati Kft.
5. MVM Émász Áramhálózati Kft.</t>
  </si>
  <si>
    <t xml:space="preserve">Hungary. Locations by project:
1. Aranyosapáti, Csenger,Nyírlugos, Rakamaz
2. Szolnok
3. Püspökszilágy, Devecser, Sáregres, Erdőkertes
4. Orgovány, Jakabszállás, Bugac
5. Perkupa </t>
  </si>
  <si>
    <t>38MW</t>
  </si>
  <si>
    <t>Implementation of the projects is ongoing. See attached report</t>
  </si>
  <si>
    <t>Identified delays. See attached report.</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</si>
  <si>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</si>
  <si>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</si>
  <si>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</si>
  <si>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</si>
  <si>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</si>
  <si>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</si>
  <si>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</si>
  <si>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</si>
  <si>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</si>
  <si>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</si>
  <si>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</si>
  <si>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</si>
  <si>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</si>
  <si>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</si>
  <si>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</si>
  <si>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</si>
  <si>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</si>
  <si>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Modernisation of district heating infrastructure</t>
  </si>
  <si>
    <t>NFFKÜ - International Fund Development and Coordination Agency Co.</t>
  </si>
  <si>
    <t>The Scheme will allow modernizing and developing existing district heating systems by:
(a) Investments in the energy efficiency renovation of the current primary (distribution) networks of the district heating systems.
(b) Replacement of primary heat transmission pipelines where a reduction in heat loss justifies it, regardless of the method of construction of the existing pipeline.
c) Thermal insulation of old surface pipelines and/or installation of insulated pipelines under the ground or replacement of non-insulated pipelines to pre-insulated pipelines.
d) Connecting renewable-based heat production units or heat production units whose waste heat will be utilized in the district heating system.
e) Modernisation of district heating substations, transmission lines, circulation devices and those parts of the primary network that directly exchange heat to the consumers.
f) Digitalisation of the distribution system aiming to have a higher efficiency (this activity can’t be supported on its own, only jointly with other activities).
g) Connection of new consumers to the network if new renewable heat generating capacity is added to the system (but this new capacity will be financed from a separate scheme) or the presently renewable heat capacity is capable to serve new customers.
h) Installation of heat storage.</t>
  </si>
  <si>
    <t>Whenever the district heating distribution networks qualify as natural monopoly, the measure falls outside of the scope of State aid in line with Section 4.10. point 386. of the Guidelines on State aid for climate, environmental protection and energy 2022 (CEEAG).
In any other case State aid rules are applicable. In that case, the aid will be granted under Article 46 of the GBER as “Investment aid for energy efficient district heating and/or cooling”.</t>
  </si>
  <si>
    <t>In order to contribute to the achievement of the objectives of the Paris Agreement and the EU climate and energy framework, Hungary aims to reduce GHG emissions by at least gross 50% compared to 1990 by 2030 as undertaken in the NECP. Taking into account Hungary's domestic capabilities for energy production (solar, biomass and geothermal potential) and the currently high dependence on energy imports, our long-term vision is to create a climate-neutral energy system with lower level of energy import dependency. Our objective is the gradual transformation of existing fossil fuel-based district heating systems into a sustainable, renewable energy-based system.
As a prerequisite for this is the modernisation of the district heating network with 2 targets: increasing energy efficiency in all parts of the distribution system and improving the basis for providing better services to the consumers. As a result, the system will be able to supply more heat to end consumers and capacity utilisation will be improved without extending the existing heat production. Parallel to this scheme, a separate support scheme is planned to be launched for district heat producers with the aim to install new renewable based heat generation capacities. Applying both schemes will result in a highly efficient district heating system using more and more renewable energy.
This scheme also enables district heat providers to connect new consumers to the network. The interconnection of the existing systems, the possibility of connecting new consumers to the network will enable the better utilization of renewable energy sources even in the event that no primary resource expansion takes place.
Applicants to this scheme shall make sure that the implementation of their project contributes to the reduction of primary energy use and, with it greenhouse gas emissions. Project indicators that beneficiaries must fulfil under the scheme: 
• Reduction in heat loss (% per year)
• The renewed pipelines shall reduce the loss of water (m3/year).
• System level security of supply shall improve, fewer failures can be expected (pieces/year).</t>
  </si>
  <si>
    <t>There was no public consultation. A public consultation on the calls for tenders to be drawn up following a favourable assessment by the Commission is expected.</t>
  </si>
  <si>
    <t>Among the industry actors, personal and electronic written consultations took place in several rounds with MaTáSzSz (Association of Hungarian District Heating Enterprises), which represents the interests of district heat providers, and commented on the documents submitted to the Commission.</t>
  </si>
  <si>
    <t>Due to the large number of stakeholders ( district heat providers), no direct negotiations took place. Given that MaTáSzSz represents district heating providers as a beneficiary, a consultation was held with it.</t>
  </si>
  <si>
    <t>In view of the interactive oral and written nature of the consultations, the number of replies cannot be interpreted.</t>
  </si>
  <si>
    <t>MaTáSzSz participated in the preparation of the entire documentation. Highlighting the key points below with great added value:
1. Cooperation in defining "3.4. Priority area(s) based on Article 10d(2) of the ETS Directive".
2. Precise delimitation of "3.10. Please provide a NACE code for the economic activity (More than one code may be relevant in some cases).”
3. Professional cooperation in the development of "4. General description of the investment".
4. Supporting „8.Costs” with practical knowledge.</t>
  </si>
  <si>
    <t>The modernisation and development of renewable energy based district heating systems</t>
  </si>
  <si>
    <t>The investment proposal promotes the achievement of the goals outlined in the National Energy Strategy 2030, specifically towards the widespread integration of renewable technologies within district heating.
More than 30 of the current systems, accounting for over 50% of the heat supplied to the network, are currently considered "efficient district heating" according to the relevant EU Directive. However, with changes and tightening of the criteria system by the latest legislation, the situation fundamentally changes. Firstly, large systems relying solely on extensive gas-based combined production are excluded from the qualification. Subsequently, large systems where compliance is largely ensured by gas-based combined production also lose their qualification. Therefore, the focus should not only be on developing systems that are currently considered inefficient but also systematically improving (greening) the systems, where compliance is primarily ensured by gas-based CHP.
The Scheme will allow modernizing, developing existing district heating systems such as: 
•	Implementation of renewable-based technology.
•	Modernization of existing district heating systems in order to utilize renewable based technologies by development of heat generating parts of the district heating system (e.g., renovation and separation of heat centers, modernization and establishment of remote monitoring systems). The use of digital and smart devices is a possibility during the reconstruction.</t>
  </si>
  <si>
    <t>Hungary aims to reduce its gross greenhouse gas emissions by at least 50 % by 2030 compared to 1990, i.e. gross emissions should not exceed 56.19 million t CO2eqgross in 2030, i.e. a reduction of 7.6 million t CO2eq compared to 2017.  
Taking into account the geographical conditions of Hungary (solar, biomass and geothermal potential) as well as the significant energy import dependency, the long-term goal is to create a climate neutral (CO2-free) electricity and heat system. The Government has set the objective of supporting the transition to a low-carbon economy in all sectors, supporting the gradual conversion of existing fossil fuel-based district heating systems to a sustainable, decarbonised, mainly renewable energy based system.
The investment measures contribute to Hungary increasing the share of renewable energy sources to at least 29% within the final gross energy consumption by 2030, as described in the National Energy and Climate Plan (NECP).
The scheme also contributes to the sector specific objective of the NECP, the spread of efficient district heating. The installation of renewable energy based heat generation contributes to the long term goal of reaching the efficient district heating system on the national level in line with the provisions of Article 7 Directive 2012/27/EU on energy efficiency . The scheme helps to reduce natural gas-based heat production by expanding renewable energy sources.
The investment also contributes to the target of the NECP to ensure that in the long term the entire Hungarian district heating system would fall within the category of the relevant directive. Currently, according to the directive, district heating/cooling is considered efficient if it incorporates at least 50 % renewable energy, 50% waste heat, 75% cogenerated heat or 50% of a combination of such energy and heat.
Modern renewable-based efficient district heating and cooling systems have demonstrated their potential to provide cost-effective solutions for integrating renewable energy, increased energy efficiency and energy system integration, while facilitating the overall decarbonisation of the heating and cooling sector. To ensure that that potential is harnessed, the annual increase of renewable energy or waste heat and cold in district heating and cooling should be raised from 1 to 2,2 percentage points without changing the indicative nature of that increase, reflecting the uneven development of that type of network across the Union.  
There is major potential for the efficient use of geothermal energy in district heating. Currently only 10-15 % of Hungary's geothermal potential is exploited, even though the use of geothermal energy can offer competitive alternative to other energy resources with the introduction of appropriate incentives. 
New district heating pipelines constructed under the programme may connect isolated systems, reach more consumers and supply more heat. 
Investors, organizations applying under this scheme: the modernization and smartening of the district heating network will contribute to the reduction of primary energy use and greenhouse gas emissions and increase the digitization of the system. apart from the support received, the projects should be self-financed.
Project indicators expected to be met by applicants as part of applications under this scheme:
a)	Expected increase in the use of heat produced from renewable energy sources in the given district heating system as a result of the implementation of the project (GJ / year) or
b)	The annual GHG savings achieved as a result of the project (tons of CO2eq / year)</t>
  </si>
  <si>
    <t>Among the industry actors, personal and electronic written consultations took place in several rounds with MaTáSzSz (Association of Hungarian District Heating Enterprises), which represents the interests of district heat producers and district heat providers, and commented on the documents submitted to the Commission.</t>
  </si>
  <si>
    <t>Due to the large number of stakeholders (district heat producers and district heat providers), no direct negotiations took place. Given that MaTáSzSz represents both beneficiary sides, consultations were held with it.</t>
  </si>
  <si>
    <t>Development of Energy Communities</t>
  </si>
  <si>
    <t xml:space="preserve">The Scheme contributes to the NECP 's action plans to ensure local consumption of electricity. In this regard the support of developing energy communities is a priority. 
The establishment of energy communities, building on the use of locally available renewable energy sources, are key flexibility tools that enable the integration of weather-dependent (mostly solar) energy. Energy communities and aggregators will add to the flexibility of both supply and demand, making a larger share of renewable energy consumable, while lowering the need for costly grid-reinforcements. Hungary will thus move closer to its goal regarding the share of renewable energy, carbon-emission-reductions and energy security as well as the rising share of locally produced electricity will lower import needs. Both instruments will help turning consumers into active players of the electricity market, resulting in better energy efficiency and reduced utility costs. Energy communities especially have the potential of becoming an important tool to reduce energy poverty in the future.
</t>
  </si>
  <si>
    <t xml:space="preserve">Pending.
The GBER can be applied in this case as the aid amount will not exceed the threshold in Article 4(1)(s) of the GBER (EUR 15 million per beneficiary per project; the maximum amount of aid under this HUF 1 billion/EUR 2.857 million, see above).
The aid will be granted as aid under Article 41 of the GBER (Investment aid for the promotion of energy from renewable sources) except for the aid for charging infrastructure for electric vehicles, which will be granted as de minimis aid. The aid scheme is registered in the SANI2 system as SA.63796.
The aid will only be granted at an intensity of 100% if the aid is granted de minimis aid. If the aid is granted under Article 41 of the GBER, the aid intensity will be capped at the rates allowed by the GBER (taking into account regional and SME bonuses).
The national legal basis of the measure will be the amended Decree 15/2023 (VII. 25.) of the Ministry of Energy on the management and use of appropriations from headings and centrally managed appropriations. The amendment that aims the to ensure full compliance with the amended GBER is under approval. Once the amendment is promulgated, it will be registered into the SANI2 system and the SA number for present measure will be provided. </t>
  </si>
  <si>
    <t xml:space="preserve">Taking into account the European climate protection efforts and national conditions (significant sun, biomass / biogas and geothermal potential), the long-term goal in Hungary is to create an energy industry structure (increase the weight of renewable, decentralized production within the producer fuel mix; support active consumer behaviour; the use of innovative storage technologies that help integral renewable producers) in which the clean (CO2-free) power generation can provide the significant part of domestic  supply. Low variable cost nuclear generation can be complemented by thousands of MW of renewable-based distributed generation along with technologies and processes that provide the necessary flexibility.
In line with this above mentioned, the investment contributes to significant reduction in imports of fossil fuels in Hungary. Maintaining and increasing national production capacities is essential for the security of supply; if these are successfully managed, it will be possible to reduce the share of electricity imports – higher than 30 % – to under 20 % by 2040. One of the main tools for this is the utilization of domestic renewable energy sources. The investment also increases the technological possibilities for decarbonising the energy sector which contributes to the goal in accordance with the Nationally Determined Contribution: the EU and its Member States, acting jointly, are committed to a binding target of a net domestic reduction of at least 50% in greenhouse gas emissions by 2030 compared to 1990. 
It contributes to the objectives of the National Energy and Climate Plan, as Hungary plans to increase the share of energy production based on renewable energy sources within electricity consumption to at least 29,5 % by 2030. The investment contributes to the NECP 's action plans as Hungary will encourage initiatives that ensure the local consumption of electricity. In this regard the support of developing energy communities is a priority. </t>
  </si>
  <si>
    <t>Energy efficiency for the Hungarian metal sector</t>
  </si>
  <si>
    <t xml:space="preserve">The aim of the investment is to increase energy efficiency for the processes of metal manufacturers. Decarbonisation in this segment of industry is quintessential to reach EU decarbonisation targets and the sector is also strategically important for the whole economy. </t>
  </si>
  <si>
    <t>The Hungarian authorities confirm that the total amount requested from the Modernisation Fund (total State aid) does not exceed the amount and percentage allowed by GBER Chapter 1 and Article 38.</t>
  </si>
  <si>
    <t>The measure is clearly in line with 2030 climate and energy framework objectives. The Hungarian NECP clearly states the need for decarbonisation and energy efficiency of industry:
‘‘Our main energy efficiency target is that the country’s final energy consumption (calculated in Europe 2020- 2030) does not exceed 750 PJ in 2030. This also means reducing our final energy consumption by around 6 % by 2030 compared to 2021 (802 PJ). By definition, reducing energy use is a priority. However, in the event of economic growth, the use of energy in industry and transport cannot be limited. Our goal is to increase GDP growth beyond the increase in energy use and to further improve the final energy intensity of GDP, falling below HUF 0.429 toe/million by 2030.’’
‘’Industry can also systematically reduce GHG emissions by investing in energy efficiency and switching to cleaner fuels, including cleaner technology. The latter’s main instrument is switching to electricity. Appropriate solutions also need to be found in the hard-to-carbon sectors of industry and in large emitting facilities, which may require closer cooperation between government and industry.’’ 
The national as well as EU level targets cannot be achieved without targeted interventions at the heavy industry segments.</t>
  </si>
  <si>
    <t>Renewable electricity for energy-intensive businesses</t>
  </si>
  <si>
    <t xml:space="preserve">The aim of the investment is to increase the potential self-sufficiency of market actors with typically high energy demand (mainly heavy industry). High levels of localised electricity need demands great durability of the electricity network components, great degree of system planning and constant maintenance. To counter this, it is prudent to help companies achieve greater independence from the grid with viable renewable alternatives. To increase the efficiency of weather-dependent electricity generation, electricity storage is a great extensive option – thus allowing greater utilization </t>
  </si>
  <si>
    <t>The Hungarian authorities confirm that the total amount requested from the Modernisation Fund (total State aid) does not exceed the amount and percentage allowed by GBER Chapter 1 and Article 41.</t>
  </si>
  <si>
    <t>The measure is clearly in line with 2030 climate and energy framework objectives. The Hungarian NECP clearly states the need for higher renewable uptake in industry:
‘‘Thanks to expanding industrial production and new investments, the NECP also highlights that the industrial consumption of crude oil, natural gas and electricity will increase significantly, by 25%, 42% and 35% by 2030, respectively, compared to 2019. By 2050, their increase will already reach 59%, 57% and 50%. Of course, although the reduction of energy consumption is a priority, at the same time, for the sake of economic growth and development, the energy consumption of the industrial sector cannot be maximized. Hungary has set as a goal the stimulation of increasing energy efficiency and the reduction of energy intensity, but greater energy consumption also results in greater GHG emissions.</t>
  </si>
  <si>
    <t>The consultation started with stakeholders from the metal sector, with the Ministry for National Economy leading the talks. As an outcome of the consultations the Ministry for Energy suggested to broaden the scope for every possible firm, as high specific energy need not only characterises the metal production in Hungary. This was also welcomed by the associations, who also promoted inclusivity. Thus it was proposed, to have self-sufficiency as a principle selection criteria and allow all firms present in Hungary to participate.</t>
  </si>
  <si>
    <t>bMS</t>
  </si>
  <si>
    <t>Year</t>
  </si>
  <si>
    <t>Column1</t>
  </si>
  <si>
    <t>Column2</t>
  </si>
  <si>
    <t>-</t>
  </si>
  <si>
    <t>Bulgaria</t>
  </si>
  <si>
    <t>Czechia</t>
  </si>
  <si>
    <t>Estonia</t>
  </si>
  <si>
    <t>Greece</t>
  </si>
  <si>
    <t>Croatia</t>
  </si>
  <si>
    <t>Latvia</t>
  </si>
  <si>
    <t>Lithuania</t>
  </si>
  <si>
    <t>Poland</t>
  </si>
  <si>
    <t>Portugal</t>
  </si>
  <si>
    <t>Romania</t>
  </si>
  <si>
    <t>Slovenia</t>
  </si>
  <si>
    <t>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</si>
</sst>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quot;MWh&quot;"/>
    <numFmt numFmtId="166" formatCode="0.00\ &quot;tCO2&quot;"/>
    <numFmt numFmtId="167" formatCode="0.00\ &quot;€/tCO2&quot;"/>
    <numFmt numFmtId="168" formatCode="0.00\ &quot;MW&quot;\ "/>
  </numFmts>
  <fonts count="35"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family val="2"/>
      <charset val="238"/>
      <scheme val="minor"/>
    </font>
    <font>
      <sz val="11"/>
      <color rgb="FF000000"/>
      <name val="Calibri"/>
      <family val="2"/>
      <charset val="238"/>
      <scheme val="minor"/>
    </font>
    <font>
      <i/>
      <sz val="11"/>
      <color rgb="FF000000"/>
      <name val="Calibri"/>
      <family val="2"/>
      <charset val="238"/>
      <scheme val="minor"/>
    </font>
    <font>
      <b/>
      <i/>
      <sz val="11"/>
      <color rgb="FF000000"/>
      <name val="Calibri"/>
      <family val="2"/>
      <charset val="238"/>
      <scheme val="minor"/>
    </font>
    <font>
      <b/>
      <sz val="11"/>
      <color rgb="FF000000"/>
      <name val="Calibri"/>
      <family val="2"/>
      <charset val="238"/>
      <scheme val="minor"/>
    </font>
    <font>
      <sz val="16"/>
      <color theme="1"/>
      <name val="Calibri"/>
      <family val="2"/>
      <scheme val="minor"/>
    </font>
    <font>
      <b/>
      <sz val="12"/>
      <color theme="1"/>
      <name val="Calibri"/>
      <family val="2"/>
      <charset val="238"/>
      <scheme val="minor"/>
    </font>
    <font>
      <i/>
      <sz val="12"/>
      <color theme="1"/>
      <name val="Calibri"/>
      <family val="2"/>
      <charset val="238"/>
      <scheme val="minor"/>
    </font>
  </fonts>
  <fills count="13">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s>
  <borders count="6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4" fillId="0" borderId="0" applyNumberFormat="0" applyFill="0" applyBorder="0" applyAlignment="0" applyProtection="0"/>
    <xf numFmtId="0" fontId="22" fillId="0" borderId="0"/>
  </cellStyleXfs>
  <cellXfs count="278">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3" xfId="1" applyFont="1" applyFill="1" applyBorder="1" applyAlignment="1">
      <alignment vertical="top" wrapText="1"/>
    </xf>
    <xf numFmtId="4" fontId="0" fillId="0" borderId="0" xfId="0" applyNumberFormat="1"/>
    <xf numFmtId="4" fontId="9" fillId="0" borderId="6" xfId="0" applyNumberFormat="1" applyFont="1" applyBorder="1" applyAlignment="1">
      <alignment vertical="top" wrapText="1"/>
    </xf>
    <xf numFmtId="4" fontId="9" fillId="0" borderId="6" xfId="0" applyNumberFormat="1" applyFont="1" applyBorder="1" applyAlignment="1">
      <alignment horizontal="left" vertical="top" wrapText="1"/>
    </xf>
    <xf numFmtId="164" fontId="0" fillId="0" borderId="0" xfId="0" applyNumberFormat="1"/>
    <xf numFmtId="4" fontId="9" fillId="0" borderId="9" xfId="0" applyNumberFormat="1" applyFont="1" applyBorder="1" applyAlignment="1">
      <alignment vertical="top" wrapText="1"/>
    </xf>
    <xf numFmtId="164" fontId="9" fillId="0" borderId="6" xfId="0" applyNumberFormat="1" applyFont="1" applyBorder="1" applyAlignment="1">
      <alignment horizontal="right"/>
    </xf>
    <xf numFmtId="4" fontId="9" fillId="0" borderId="32" xfId="0" applyNumberFormat="1" applyFont="1" applyBorder="1" applyAlignment="1">
      <alignment horizontal="right"/>
    </xf>
    <xf numFmtId="14" fontId="9" fillId="0" borderId="6" xfId="0" applyNumberFormat="1" applyFont="1" applyBorder="1" applyAlignment="1">
      <alignment horizontal="right"/>
    </xf>
    <xf numFmtId="0" fontId="9" fillId="0" borderId="6" xfId="0" applyFont="1" applyBorder="1" applyAlignment="1">
      <alignment horizontal="right"/>
    </xf>
    <xf numFmtId="4" fontId="9" fillId="0" borderId="32" xfId="0" applyNumberFormat="1" applyFont="1" applyBorder="1" applyAlignment="1">
      <alignment vertical="top" wrapText="1"/>
    </xf>
    <xf numFmtId="4" fontId="9" fillId="0" borderId="32" xfId="0" applyNumberFormat="1" applyFont="1" applyBorder="1" applyAlignment="1">
      <alignment horizontal="left" vertical="top" wrapText="1"/>
    </xf>
    <xf numFmtId="0" fontId="9" fillId="2" borderId="35" xfId="0" applyFont="1" applyFill="1" applyBorder="1" applyAlignment="1">
      <alignment horizontal="center" vertical="center" wrapText="1"/>
    </xf>
    <xf numFmtId="0" fontId="0" fillId="10" borderId="26" xfId="0" applyFill="1" applyBorder="1"/>
    <xf numFmtId="0" fontId="0" fillId="10" borderId="5" xfId="0" applyFill="1" applyBorder="1"/>
    <xf numFmtId="4" fontId="9" fillId="0" borderId="31" xfId="0" applyNumberFormat="1" applyFont="1" applyBorder="1" applyAlignment="1">
      <alignment vertical="top"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9" fillId="0" borderId="28" xfId="0" applyFont="1" applyBorder="1" applyAlignment="1">
      <alignment horizontal="right"/>
    </xf>
    <xf numFmtId="165" fontId="9" fillId="0" borderId="6" xfId="0" applyNumberFormat="1" applyFont="1" applyBorder="1" applyAlignment="1">
      <alignment horizontal="right" wrapText="1"/>
    </xf>
    <xf numFmtId="165" fontId="9" fillId="0" borderId="6" xfId="0" applyNumberFormat="1" applyFont="1" applyBorder="1" applyAlignment="1">
      <alignment horizontal="right"/>
    </xf>
    <xf numFmtId="165" fontId="9" fillId="0" borderId="6" xfId="0" applyNumberFormat="1" applyFont="1" applyBorder="1" applyAlignment="1">
      <alignment horizontal="right" vertical="top" wrapText="1"/>
    </xf>
    <xf numFmtId="166" fontId="9" fillId="0" borderId="6" xfId="0" applyNumberFormat="1" applyFont="1" applyBorder="1" applyAlignment="1">
      <alignment horizontal="right"/>
    </xf>
    <xf numFmtId="167" fontId="9" fillId="0" borderId="6" xfId="0" applyNumberFormat="1" applyFont="1" applyBorder="1" applyAlignment="1">
      <alignment horizontal="right"/>
    </xf>
    <xf numFmtId="168" fontId="9" fillId="0" borderId="6" xfId="0" applyNumberFormat="1" applyFont="1" applyBorder="1" applyAlignment="1">
      <alignment horizontal="right"/>
    </xf>
    <xf numFmtId="164" fontId="9" fillId="0" borderId="32" xfId="0" applyNumberFormat="1" applyFont="1" applyBorder="1" applyAlignment="1">
      <alignment horizontal="left" vertical="top" wrapText="1"/>
    </xf>
    <xf numFmtId="164" fontId="9" fillId="0" borderId="32" xfId="0" applyNumberFormat="1" applyFont="1" applyBorder="1" applyAlignment="1">
      <alignment vertical="top" wrapText="1"/>
    </xf>
    <xf numFmtId="0" fontId="9" fillId="0" borderId="9" xfId="0" applyFont="1" applyBorder="1" applyAlignment="1">
      <alignment vertical="top" wrapText="1"/>
    </xf>
    <xf numFmtId="0" fontId="9" fillId="0" borderId="6" xfId="0" applyFont="1" applyBorder="1" applyAlignment="1">
      <alignment horizontal="left" vertical="top" wrapText="1"/>
    </xf>
    <xf numFmtId="0" fontId="9" fillId="0" borderId="6" xfId="0" applyFont="1" applyBorder="1" applyAlignment="1">
      <alignment vertical="top" wrapText="1"/>
    </xf>
    <xf numFmtId="0" fontId="9" fillId="0" borderId="6" xfId="0" applyFont="1" applyBorder="1" applyAlignment="1">
      <alignment horizontal="left" wrapText="1"/>
    </xf>
    <xf numFmtId="0" fontId="9" fillId="0" borderId="31" xfId="0" applyFont="1" applyBorder="1" applyAlignment="1">
      <alignment vertical="top" wrapText="1"/>
    </xf>
    <xf numFmtId="0" fontId="9" fillId="0" borderId="32" xfId="0" applyFont="1" applyBorder="1" applyAlignment="1">
      <alignment horizontal="left" vertical="top" wrapText="1"/>
    </xf>
    <xf numFmtId="0" fontId="9" fillId="0" borderId="32" xfId="0" applyFont="1" applyBorder="1" applyAlignment="1">
      <alignment vertical="top"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37" xfId="0" applyFont="1" applyFill="1" applyBorder="1" applyAlignment="1">
      <alignment horizontal="center" vertical="center" wrapText="1"/>
    </xf>
    <xf numFmtId="14" fontId="9" fillId="0" borderId="7" xfId="0" applyNumberFormat="1" applyFont="1" applyBorder="1" applyAlignment="1">
      <alignment horizontal="right"/>
    </xf>
    <xf numFmtId="14" fontId="9" fillId="0" borderId="44" xfId="0" applyNumberFormat="1" applyFont="1" applyBorder="1" applyAlignment="1">
      <alignment horizontal="right"/>
    </xf>
    <xf numFmtId="0" fontId="9" fillId="0" borderId="45" xfId="0" applyFont="1" applyBorder="1" applyAlignment="1">
      <alignment horizontal="right"/>
    </xf>
    <xf numFmtId="164" fontId="9" fillId="0" borderId="32" xfId="0" applyNumberFormat="1" applyFont="1" applyBorder="1" applyAlignment="1">
      <alignment horizontal="right"/>
    </xf>
    <xf numFmtId="164" fontId="9" fillId="0" borderId="48" xfId="0" applyNumberFormat="1" applyFont="1" applyBorder="1" applyAlignment="1">
      <alignment horizontal="right"/>
    </xf>
    <xf numFmtId="14" fontId="9" fillId="0" borderId="45" xfId="0" applyNumberFormat="1" applyFont="1" applyBorder="1" applyAlignment="1">
      <alignment horizontal="right"/>
    </xf>
    <xf numFmtId="0" fontId="9" fillId="0" borderId="37" xfId="0" applyFont="1" applyBorder="1" applyAlignment="1">
      <alignment horizontal="right"/>
    </xf>
    <xf numFmtId="0" fontId="9" fillId="0" borderId="50" xfId="0" applyFont="1" applyBorder="1" applyAlignment="1">
      <alignment horizontal="right"/>
    </xf>
    <xf numFmtId="0" fontId="9" fillId="0" borderId="46" xfId="0" applyFont="1" applyBorder="1" applyAlignment="1">
      <alignment horizontal="right"/>
    </xf>
    <xf numFmtId="4" fontId="9" fillId="0" borderId="28" xfId="0" applyNumberFormat="1" applyFont="1" applyBorder="1" applyAlignment="1">
      <alignment horizontal="right"/>
    </xf>
    <xf numFmtId="166" fontId="9" fillId="0" borderId="7" xfId="0" applyNumberFormat="1" applyFont="1" applyBorder="1" applyAlignment="1">
      <alignment horizontal="right"/>
    </xf>
    <xf numFmtId="166" fontId="9" fillId="0" borderId="44" xfId="0" applyNumberFormat="1" applyFont="1" applyBorder="1" applyAlignment="1">
      <alignment horizontal="right"/>
    </xf>
    <xf numFmtId="166" fontId="9" fillId="0" borderId="45" xfId="0" applyNumberFormat="1" applyFont="1" applyBorder="1" applyAlignment="1">
      <alignment horizontal="right"/>
    </xf>
    <xf numFmtId="168" fontId="9" fillId="0" borderId="45" xfId="0" applyNumberFormat="1" applyFont="1" applyBorder="1" applyAlignment="1">
      <alignment horizontal="right"/>
    </xf>
    <xf numFmtId="167" fontId="9" fillId="0" borderId="45" xfId="0" applyNumberFormat="1" applyFont="1" applyBorder="1" applyAlignment="1">
      <alignment horizontal="right"/>
    </xf>
    <xf numFmtId="4" fontId="9" fillId="0" borderId="48" xfId="0" applyNumberFormat="1" applyFont="1" applyBorder="1" applyAlignment="1">
      <alignment horizontal="right"/>
    </xf>
    <xf numFmtId="4" fontId="9" fillId="0" borderId="46" xfId="0" applyNumberFormat="1" applyFont="1" applyBorder="1" applyAlignment="1">
      <alignment horizontal="right"/>
    </xf>
    <xf numFmtId="164" fontId="9" fillId="0" borderId="7" xfId="0" applyNumberFormat="1" applyFont="1" applyBorder="1" applyAlignment="1">
      <alignment horizontal="right"/>
    </xf>
    <xf numFmtId="165" fontId="9" fillId="0" borderId="28" xfId="0" applyNumberFormat="1" applyFont="1" applyBorder="1" applyAlignment="1">
      <alignment horizontal="right"/>
    </xf>
    <xf numFmtId="164" fontId="9" fillId="0" borderId="44" xfId="0" applyNumberFormat="1" applyFont="1" applyBorder="1" applyAlignment="1">
      <alignment horizontal="right"/>
    </xf>
    <xf numFmtId="164" fontId="9" fillId="0" borderId="45" xfId="0" applyNumberFormat="1" applyFont="1" applyBorder="1" applyAlignment="1">
      <alignment horizontal="right"/>
    </xf>
    <xf numFmtId="165" fontId="9" fillId="0" borderId="45" xfId="0" applyNumberFormat="1" applyFont="1" applyBorder="1" applyAlignment="1">
      <alignment horizontal="right"/>
    </xf>
    <xf numFmtId="165" fontId="9" fillId="0" borderId="46" xfId="0" applyNumberFormat="1" applyFont="1" applyBorder="1" applyAlignment="1">
      <alignment horizontal="right"/>
    </xf>
    <xf numFmtId="0" fontId="9" fillId="10" borderId="28"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10" borderId="45" xfId="0" applyFont="1" applyFill="1" applyBorder="1" applyAlignment="1">
      <alignment horizontal="center" vertical="center" wrapText="1"/>
    </xf>
    <xf numFmtId="0" fontId="9" fillId="10" borderId="53" xfId="0" applyFont="1" applyFill="1" applyBorder="1" applyAlignment="1">
      <alignment horizontal="center" vertical="center" wrapText="1"/>
    </xf>
    <xf numFmtId="0" fontId="9" fillId="10" borderId="50"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9" fillId="0" borderId="32" xfId="0" applyFont="1" applyBorder="1" applyAlignment="1">
      <alignment horizontal="right"/>
    </xf>
    <xf numFmtId="0" fontId="9" fillId="0" borderId="48" xfId="0" applyFont="1" applyBorder="1" applyAlignment="1">
      <alignment horizontal="right"/>
    </xf>
    <xf numFmtId="0" fontId="9" fillId="2" borderId="54"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9" fillId="10" borderId="56" xfId="0" applyFont="1" applyFill="1" applyBorder="1" applyAlignment="1">
      <alignment horizontal="center" vertical="center" wrapText="1"/>
    </xf>
    <xf numFmtId="0" fontId="9" fillId="10" borderId="57" xfId="0" applyFont="1" applyFill="1" applyBorder="1" applyAlignment="1">
      <alignment horizontal="center" vertical="center" wrapText="1"/>
    </xf>
    <xf numFmtId="164" fontId="9" fillId="0" borderId="58" xfId="0" applyNumberFormat="1" applyFont="1" applyBorder="1" applyAlignment="1">
      <alignment horizontal="right"/>
    </xf>
    <xf numFmtId="164" fontId="9" fillId="0" borderId="42" xfId="0" applyNumberFormat="1" applyFont="1" applyBorder="1" applyAlignment="1">
      <alignment horizontal="right"/>
    </xf>
    <xf numFmtId="165" fontId="9" fillId="0" borderId="42" xfId="0" applyNumberFormat="1" applyFont="1" applyBorder="1" applyAlignment="1">
      <alignment horizontal="right"/>
    </xf>
    <xf numFmtId="165" fontId="9" fillId="0" borderId="57" xfId="0" applyNumberFormat="1" applyFont="1" applyBorder="1" applyAlignment="1">
      <alignment horizontal="right"/>
    </xf>
    <xf numFmtId="166" fontId="9" fillId="0" borderId="58" xfId="0" applyNumberFormat="1" applyFont="1" applyBorder="1" applyAlignment="1">
      <alignment horizontal="right"/>
    </xf>
    <xf numFmtId="166" fontId="9" fillId="0" borderId="42" xfId="0" applyNumberFormat="1" applyFont="1" applyBorder="1" applyAlignment="1">
      <alignment horizontal="right"/>
    </xf>
    <xf numFmtId="168" fontId="9" fillId="0" borderId="42" xfId="0" applyNumberFormat="1" applyFont="1" applyBorder="1" applyAlignment="1">
      <alignment horizontal="right"/>
    </xf>
    <xf numFmtId="167" fontId="9" fillId="0" borderId="42" xfId="0" applyNumberFormat="1" applyFont="1" applyBorder="1" applyAlignment="1">
      <alignment horizontal="right"/>
    </xf>
    <xf numFmtId="4" fontId="9" fillId="0" borderId="59" xfId="0" applyNumberFormat="1" applyFont="1" applyBorder="1" applyAlignment="1">
      <alignment horizontal="right"/>
    </xf>
    <xf numFmtId="4" fontId="9" fillId="0" borderId="57" xfId="0" applyNumberFormat="1" applyFont="1" applyBorder="1" applyAlignment="1">
      <alignment horizontal="right"/>
    </xf>
    <xf numFmtId="14" fontId="9" fillId="0" borderId="58" xfId="0" applyNumberFormat="1" applyFont="1" applyBorder="1" applyAlignment="1">
      <alignment horizontal="right"/>
    </xf>
    <xf numFmtId="0" fontId="9" fillId="0" borderId="42" xfId="0" applyFont="1" applyBorder="1" applyAlignment="1">
      <alignment horizontal="right"/>
    </xf>
    <xf numFmtId="164" fontId="9" fillId="0" borderId="59" xfId="0" applyNumberFormat="1" applyFont="1" applyBorder="1" applyAlignment="1">
      <alignment horizontal="right"/>
    </xf>
    <xf numFmtId="14" fontId="9" fillId="0" borderId="42" xfId="0" applyNumberFormat="1" applyFont="1" applyBorder="1" applyAlignment="1">
      <alignment horizontal="right"/>
    </xf>
    <xf numFmtId="0" fontId="9" fillId="0" borderId="56" xfId="0" applyFont="1" applyBorder="1" applyAlignment="1">
      <alignment horizontal="right"/>
    </xf>
    <xf numFmtId="0" fontId="9" fillId="0" borderId="59" xfId="0" applyFont="1" applyBorder="1" applyAlignment="1">
      <alignment horizontal="right"/>
    </xf>
    <xf numFmtId="0" fontId="9" fillId="0" borderId="57" xfId="0" applyFont="1" applyBorder="1" applyAlignment="1">
      <alignment horizontal="right"/>
    </xf>
    <xf numFmtId="14" fontId="9" fillId="0" borderId="37" xfId="0" applyNumberFormat="1" applyFont="1" applyBorder="1" applyAlignment="1">
      <alignment horizontal="right"/>
    </xf>
    <xf numFmtId="14" fontId="9" fillId="0" borderId="56" xfId="0" applyNumberFormat="1" applyFont="1" applyBorder="1" applyAlignment="1">
      <alignment horizontal="right"/>
    </xf>
    <xf numFmtId="14" fontId="9" fillId="0" borderId="50" xfId="0" applyNumberFormat="1" applyFont="1" applyBorder="1" applyAlignment="1">
      <alignment horizontal="right"/>
    </xf>
    <xf numFmtId="0" fontId="0" fillId="0" borderId="6" xfId="0" applyBorder="1" applyAlignment="1">
      <alignment horizontal="left" vertical="center" wrapText="1"/>
    </xf>
    <xf numFmtId="0" fontId="9" fillId="0" borderId="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164" fontId="9" fillId="0" borderId="38" xfId="0" applyNumberFormat="1" applyFont="1" applyBorder="1" applyAlignment="1">
      <alignment horizontal="right" vertical="center"/>
    </xf>
    <xf numFmtId="164" fontId="9" fillId="0" borderId="39" xfId="0" applyNumberFormat="1" applyFont="1" applyBorder="1" applyAlignment="1">
      <alignment horizontal="right" vertical="center"/>
    </xf>
    <xf numFmtId="164" fontId="9" fillId="0" borderId="39" xfId="0" applyNumberFormat="1" applyFont="1" applyBorder="1" applyAlignment="1">
      <alignment horizontal="right"/>
    </xf>
    <xf numFmtId="164" fontId="9" fillId="0" borderId="39" xfId="0" applyNumberFormat="1" applyFont="1" applyBorder="1" applyAlignment="1">
      <alignment horizontal="right" wrapText="1"/>
    </xf>
    <xf numFmtId="165" fontId="9" fillId="0" borderId="39" xfId="0" applyNumberFormat="1" applyFont="1" applyBorder="1" applyAlignment="1">
      <alignment horizontal="right"/>
    </xf>
    <xf numFmtId="165" fontId="9" fillId="0" borderId="43" xfId="0" applyNumberFormat="1" applyFont="1" applyBorder="1" applyAlignment="1">
      <alignment horizontal="right"/>
    </xf>
    <xf numFmtId="166" fontId="9" fillId="0" borderId="38" xfId="0" applyNumberFormat="1" applyFont="1" applyBorder="1" applyAlignment="1">
      <alignment horizontal="right"/>
    </xf>
    <xf numFmtId="0" fontId="0" fillId="0" borderId="0" xfId="0" applyAlignment="1">
      <alignment horizontal="right"/>
    </xf>
    <xf numFmtId="168" fontId="9" fillId="0" borderId="39" xfId="0" applyNumberFormat="1" applyFont="1" applyBorder="1" applyAlignment="1">
      <alignment horizontal="right"/>
    </xf>
    <xf numFmtId="166" fontId="9" fillId="0" borderId="39" xfId="0" applyNumberFormat="1" applyFont="1" applyBorder="1" applyAlignment="1">
      <alignment horizontal="right"/>
    </xf>
    <xf numFmtId="167" fontId="9" fillId="0" borderId="39" xfId="0" applyNumberFormat="1" applyFont="1" applyBorder="1" applyAlignment="1">
      <alignment horizontal="right"/>
    </xf>
    <xf numFmtId="4" fontId="9" fillId="0" borderId="47" xfId="0" applyNumberFormat="1" applyFont="1" applyBorder="1" applyAlignment="1">
      <alignment horizontal="right"/>
    </xf>
    <xf numFmtId="4" fontId="9" fillId="0" borderId="43" xfId="0" applyNumberFormat="1" applyFont="1" applyBorder="1" applyAlignment="1">
      <alignment horizontal="right"/>
    </xf>
    <xf numFmtId="14" fontId="9" fillId="0" borderId="38" xfId="0" applyNumberFormat="1" applyFont="1" applyBorder="1" applyAlignment="1">
      <alignment horizontal="right"/>
    </xf>
    <xf numFmtId="164" fontId="9" fillId="0" borderId="47" xfId="0" applyNumberFormat="1" applyFont="1" applyBorder="1" applyAlignment="1">
      <alignment horizontal="right"/>
    </xf>
    <xf numFmtId="14" fontId="9" fillId="0" borderId="49" xfId="0" applyNumberFormat="1" applyFont="1" applyBorder="1" applyAlignment="1">
      <alignment horizontal="right"/>
    </xf>
    <xf numFmtId="0" fontId="9" fillId="0" borderId="49" xfId="0" applyFont="1" applyBorder="1" applyAlignment="1">
      <alignment horizontal="right"/>
    </xf>
    <xf numFmtId="0" fontId="9" fillId="0" borderId="47" xfId="0" applyFont="1" applyBorder="1" applyAlignment="1">
      <alignment horizontal="right"/>
    </xf>
    <xf numFmtId="0" fontId="9" fillId="0" borderId="43" xfId="0" applyFont="1" applyBorder="1" applyAlignment="1">
      <alignment horizontal="right"/>
    </xf>
    <xf numFmtId="0" fontId="9" fillId="0" borderId="60" xfId="0" applyFont="1" applyBorder="1" applyAlignment="1">
      <alignment horizontal="center" vertical="center" wrapText="1"/>
    </xf>
    <xf numFmtId="0" fontId="9" fillId="0" borderId="62" xfId="0" applyFont="1" applyBorder="1" applyAlignment="1">
      <alignment horizontal="center" vertical="center" wrapText="1"/>
    </xf>
    <xf numFmtId="164" fontId="9" fillId="0" borderId="27" xfId="0" applyNumberFormat="1" applyFont="1" applyBorder="1" applyAlignment="1">
      <alignment horizontal="right"/>
    </xf>
    <xf numFmtId="164" fontId="9" fillId="0" borderId="9" xfId="0" applyNumberFormat="1" applyFont="1" applyBorder="1" applyAlignment="1">
      <alignment horizontal="right"/>
    </xf>
    <xf numFmtId="165" fontId="9" fillId="0" borderId="9" xfId="0" applyNumberFormat="1" applyFont="1" applyBorder="1" applyAlignment="1">
      <alignment horizontal="right" vertical="top" wrapText="1"/>
    </xf>
    <xf numFmtId="165" fontId="9" fillId="0" borderId="9" xfId="0" applyNumberFormat="1" applyFont="1" applyBorder="1" applyAlignment="1">
      <alignment horizontal="right"/>
    </xf>
    <xf numFmtId="165" fontId="9" fillId="0" borderId="62" xfId="0" applyNumberFormat="1" applyFont="1" applyBorder="1" applyAlignment="1">
      <alignment horizontal="right"/>
    </xf>
    <xf numFmtId="166" fontId="9" fillId="0" borderId="27" xfId="0" applyNumberFormat="1" applyFont="1" applyBorder="1" applyAlignment="1">
      <alignment horizontal="right"/>
    </xf>
    <xf numFmtId="168" fontId="9" fillId="0" borderId="9" xfId="0" applyNumberFormat="1" applyFont="1" applyBorder="1" applyAlignment="1">
      <alignment horizontal="right"/>
    </xf>
    <xf numFmtId="167" fontId="9" fillId="0" borderId="9" xfId="0" applyNumberFormat="1" applyFont="1" applyBorder="1" applyAlignment="1">
      <alignment horizontal="right"/>
    </xf>
    <xf numFmtId="4" fontId="9" fillId="0" borderId="31" xfId="0" applyNumberFormat="1" applyFont="1" applyBorder="1" applyAlignment="1">
      <alignment horizontal="right"/>
    </xf>
    <xf numFmtId="4" fontId="9" fillId="0" borderId="62" xfId="0" applyNumberFormat="1" applyFont="1" applyBorder="1" applyAlignment="1">
      <alignment horizontal="right"/>
    </xf>
    <xf numFmtId="14" fontId="9" fillId="0" borderId="27" xfId="0" applyNumberFormat="1" applyFont="1" applyBorder="1" applyAlignment="1">
      <alignment horizontal="right"/>
    </xf>
    <xf numFmtId="0" fontId="9" fillId="0" borderId="9" xfId="0" applyFont="1" applyBorder="1" applyAlignment="1">
      <alignment horizontal="right"/>
    </xf>
    <xf numFmtId="164" fontId="9" fillId="0" borderId="31" xfId="0" applyNumberFormat="1" applyFont="1" applyBorder="1" applyAlignment="1">
      <alignment horizontal="right"/>
    </xf>
    <xf numFmtId="14" fontId="9" fillId="0" borderId="61" xfId="0" applyNumberFormat="1" applyFont="1" applyBorder="1" applyAlignment="1">
      <alignment horizontal="right"/>
    </xf>
    <xf numFmtId="0" fontId="9" fillId="0" borderId="61" xfId="0" applyFont="1" applyBorder="1" applyAlignment="1">
      <alignment horizontal="right"/>
    </xf>
    <xf numFmtId="0" fontId="9" fillId="0" borderId="31" xfId="0" applyFont="1" applyBorder="1" applyAlignment="1">
      <alignment horizontal="right"/>
    </xf>
    <xf numFmtId="0" fontId="9" fillId="0" borderId="62" xfId="0" applyFont="1" applyBorder="1" applyAlignment="1">
      <alignment horizontal="right"/>
    </xf>
    <xf numFmtId="166" fontId="9" fillId="0" borderId="9" xfId="0" applyNumberFormat="1" applyFont="1" applyBorder="1" applyAlignment="1">
      <alignment horizontal="right"/>
    </xf>
    <xf numFmtId="0" fontId="9" fillId="2" borderId="51" xfId="0" applyFont="1" applyFill="1" applyBorder="1" applyAlignment="1">
      <alignment horizontal="center" vertical="center" wrapText="1"/>
    </xf>
    <xf numFmtId="0" fontId="9" fillId="0" borderId="18" xfId="0" applyFont="1" applyBorder="1" applyAlignment="1">
      <alignment horizontal="center" vertical="center" wrapText="1"/>
    </xf>
    <xf numFmtId="167" fontId="33" fillId="0" borderId="6" xfId="0" applyNumberFormat="1" applyFont="1" applyBorder="1" applyAlignment="1">
      <alignment horizontal="right"/>
    </xf>
    <xf numFmtId="0" fontId="9" fillId="2" borderId="27" xfId="0" applyFont="1" applyFill="1" applyBorder="1" applyAlignment="1">
      <alignment horizontal="center" vertical="top" wrapText="1"/>
    </xf>
    <xf numFmtId="0" fontId="9" fillId="2" borderId="31" xfId="0" applyFont="1" applyFill="1" applyBorder="1" applyAlignment="1">
      <alignment horizontal="center" vertical="top" wrapText="1"/>
    </xf>
    <xf numFmtId="4" fontId="9" fillId="0" borderId="27" xfId="0" applyNumberFormat="1" applyFont="1" applyBorder="1" applyAlignment="1">
      <alignment vertical="top" wrapText="1"/>
    </xf>
    <xf numFmtId="164" fontId="9" fillId="0" borderId="31" xfId="0" applyNumberFormat="1" applyFont="1" applyBorder="1" applyAlignment="1">
      <alignment horizontal="left" vertical="top" wrapText="1"/>
    </xf>
    <xf numFmtId="0" fontId="9" fillId="2" borderId="7" xfId="0" applyFont="1" applyFill="1" applyBorder="1" applyAlignment="1">
      <alignment horizontal="center" vertical="top" wrapText="1"/>
    </xf>
    <xf numFmtId="0" fontId="9" fillId="2" borderId="32" xfId="0" applyFont="1" applyFill="1" applyBorder="1" applyAlignment="1">
      <alignment horizontal="center" vertical="top" wrapText="1"/>
    </xf>
    <xf numFmtId="4" fontId="9" fillId="0" borderId="7" xfId="0" applyNumberFormat="1" applyFont="1" applyBorder="1" applyAlignment="1">
      <alignment vertical="top" wrapText="1"/>
    </xf>
    <xf numFmtId="0" fontId="34" fillId="0" borderId="9" xfId="0" applyFont="1" applyBorder="1" applyAlignment="1">
      <alignment vertical="top" wrapText="1"/>
    </xf>
    <xf numFmtId="0" fontId="0" fillId="11" borderId="0" xfId="0" applyFill="1"/>
    <xf numFmtId="4" fontId="0" fillId="0" borderId="7" xfId="0" applyNumberFormat="1" applyBorder="1" applyAlignment="1">
      <alignment vertical="top" wrapText="1"/>
    </xf>
    <xf numFmtId="4" fontId="0" fillId="0" borderId="6" xfId="0" applyNumberFormat="1" applyBorder="1" applyAlignment="1">
      <alignment vertical="top" wrapText="1"/>
    </xf>
    <xf numFmtId="164" fontId="0" fillId="0" borderId="32" xfId="0" applyNumberFormat="1" applyBorder="1" applyAlignment="1">
      <alignment vertical="top" wrapText="1"/>
    </xf>
    <xf numFmtId="0" fontId="0" fillId="0" borderId="32" xfId="0" applyBorder="1" applyAlignment="1">
      <alignment vertical="top" wrapText="1"/>
    </xf>
    <xf numFmtId="4" fontId="0" fillId="0" borderId="32" xfId="0" applyNumberFormat="1" applyBorder="1" applyAlignment="1">
      <alignment vertical="top" wrapText="1"/>
    </xf>
    <xf numFmtId="0" fontId="0" fillId="0" borderId="6" xfId="0" applyBorder="1" applyAlignment="1">
      <alignment vertical="top" wrapText="1"/>
    </xf>
    <xf numFmtId="0" fontId="9" fillId="2" borderId="29" xfId="0" applyFont="1" applyFill="1" applyBorder="1" applyAlignment="1">
      <alignment horizontal="center" vertical="top" wrapText="1"/>
    </xf>
    <xf numFmtId="0" fontId="9" fillId="2" borderId="33" xfId="0" applyFont="1" applyFill="1" applyBorder="1" applyAlignment="1">
      <alignment horizontal="center" vertical="top" wrapText="1"/>
    </xf>
    <xf numFmtId="4" fontId="0" fillId="0" borderId="29" xfId="0" applyNumberFormat="1" applyBorder="1" applyAlignment="1">
      <alignment vertical="top" wrapText="1"/>
    </xf>
    <xf numFmtId="4" fontId="0" fillId="0" borderId="25" xfId="0" applyNumberFormat="1" applyBorder="1" applyAlignment="1">
      <alignment vertical="top" wrapText="1"/>
    </xf>
    <xf numFmtId="164" fontId="0" fillId="0" borderId="33" xfId="0" applyNumberFormat="1" applyBorder="1" applyAlignment="1">
      <alignment vertical="top" wrapText="1"/>
    </xf>
    <xf numFmtId="0" fontId="0" fillId="0" borderId="33" xfId="0" applyBorder="1" applyAlignment="1">
      <alignment vertical="top" wrapText="1"/>
    </xf>
    <xf numFmtId="4" fontId="0" fillId="0" borderId="33" xfId="0" applyNumberFormat="1" applyBorder="1" applyAlignment="1">
      <alignment vertical="top" wrapText="1"/>
    </xf>
    <xf numFmtId="0" fontId="0" fillId="0" borderId="0" xfId="0" applyAlignment="1">
      <alignment vertical="top"/>
    </xf>
    <xf numFmtId="4" fontId="0" fillId="0" borderId="0" xfId="0" applyNumberFormat="1" applyAlignment="1">
      <alignment vertical="top"/>
    </xf>
    <xf numFmtId="4" fontId="0" fillId="0" borderId="19" xfId="0" applyNumberFormat="1" applyBorder="1" applyAlignment="1">
      <alignment vertical="top"/>
    </xf>
    <xf numFmtId="164" fontId="0" fillId="0" borderId="0" xfId="0" applyNumberFormat="1" applyAlignment="1">
      <alignment vertical="top"/>
    </xf>
    <xf numFmtId="0" fontId="9" fillId="12" borderId="7" xfId="0" applyFont="1" applyFill="1" applyBorder="1" applyAlignment="1">
      <alignment horizontal="center" vertical="top" wrapText="1"/>
    </xf>
    <xf numFmtId="0" fontId="9" fillId="12" borderId="32" xfId="0" applyFont="1" applyFill="1" applyBorder="1" applyAlignment="1">
      <alignment horizontal="center" vertical="top" wrapText="1"/>
    </xf>
    <xf numFmtId="4" fontId="9" fillId="12" borderId="7" xfId="0" applyNumberFormat="1" applyFont="1" applyFill="1" applyBorder="1" applyAlignment="1">
      <alignment vertical="top" wrapText="1"/>
    </xf>
    <xf numFmtId="4" fontId="9" fillId="12" borderId="6" xfId="0" applyNumberFormat="1" applyFont="1" applyFill="1" applyBorder="1" applyAlignment="1">
      <alignment vertical="top" wrapText="1"/>
    </xf>
    <xf numFmtId="164" fontId="9" fillId="12" borderId="32" xfId="0" applyNumberFormat="1" applyFont="1" applyFill="1" applyBorder="1" applyAlignment="1">
      <alignment horizontal="left" vertical="top" wrapText="1"/>
    </xf>
    <xf numFmtId="164" fontId="9" fillId="12" borderId="32" xfId="0" applyNumberFormat="1" applyFont="1" applyFill="1" applyBorder="1" applyAlignment="1">
      <alignment vertical="top" wrapText="1"/>
    </xf>
    <xf numFmtId="0" fontId="9" fillId="12" borderId="32" xfId="0" applyFont="1" applyFill="1" applyBorder="1" applyAlignment="1">
      <alignment vertical="top" wrapText="1"/>
    </xf>
    <xf numFmtId="4" fontId="9" fillId="12" borderId="32" xfId="0" applyNumberFormat="1" applyFont="1" applyFill="1" applyBorder="1" applyAlignment="1">
      <alignment vertical="top" wrapText="1"/>
    </xf>
    <xf numFmtId="0" fontId="1" fillId="7" borderId="0" xfId="1" applyFont="1" applyFill="1"/>
    <xf numFmtId="0" fontId="1" fillId="0" borderId="0" xfId="0" applyFont="1"/>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23" fillId="6" borderId="1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3" xfId="0" applyFont="1" applyFill="1" applyBorder="1" applyAlignment="1">
      <alignment horizontal="center" vertical="center"/>
    </xf>
    <xf numFmtId="164" fontId="10" fillId="7" borderId="15"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164" fontId="10" fillId="7" borderId="40" xfId="0" applyNumberFormat="1" applyFont="1" applyFill="1" applyBorder="1" applyAlignment="1">
      <alignment horizontal="center" vertical="center" wrapText="1"/>
    </xf>
    <xf numFmtId="0" fontId="23" fillId="5" borderId="16"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8" borderId="30" xfId="0" applyFont="1" applyFill="1" applyBorder="1" applyAlignment="1">
      <alignment horizontal="center" vertical="center" wrapText="1"/>
    </xf>
    <xf numFmtId="0" fontId="23" fillId="8"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40"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1" xfId="0"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9" fillId="0" borderId="59"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3" xfId="0" applyFont="1" applyBorder="1" applyAlignment="1">
      <alignment horizontal="center" vertical="center" wrapText="1"/>
    </xf>
    <xf numFmtId="4" fontId="10" fillId="7" borderId="1"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9" fillId="0" borderId="32" xfId="0" applyFont="1" applyBorder="1" applyAlignment="1">
      <alignment horizontal="center" vertical="top" wrapText="1"/>
    </xf>
    <xf numFmtId="0" fontId="9" fillId="0" borderId="37" xfId="0" applyFont="1" applyBorder="1" applyAlignment="1">
      <alignment horizontal="center" vertical="top" wrapText="1"/>
    </xf>
    <xf numFmtId="0" fontId="9" fillId="0" borderId="34" xfId="0" applyFont="1" applyBorder="1" applyAlignment="1">
      <alignment horizontal="center" vertical="top" wrapText="1"/>
    </xf>
    <xf numFmtId="4" fontId="10" fillId="7" borderId="6" xfId="0" applyNumberFormat="1" applyFont="1" applyFill="1" applyBorder="1" applyAlignment="1">
      <alignment horizontal="center" vertical="center" wrapText="1"/>
    </xf>
    <xf numFmtId="164" fontId="10" fillId="7" borderId="6" xfId="0" applyNumberFormat="1" applyFont="1" applyFill="1" applyBorder="1" applyAlignment="1">
      <alignment horizontal="center" vertical="center" wrapText="1"/>
    </xf>
    <xf numFmtId="4" fontId="23" fillId="3" borderId="16" xfId="0" applyNumberFormat="1" applyFont="1" applyFill="1" applyBorder="1" applyAlignment="1">
      <alignment horizontal="center" vertical="center"/>
    </xf>
    <xf numFmtId="4" fontId="23" fillId="3" borderId="14" xfId="0" applyNumberFormat="1" applyFont="1" applyFill="1" applyBorder="1" applyAlignment="1">
      <alignment horizontal="center" vertical="center"/>
    </xf>
    <xf numFmtId="0" fontId="8" fillId="5" borderId="5"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4" xfId="0" applyFont="1" applyBorder="1" applyAlignment="1">
      <alignment horizontal="center" vertical="center" wrapText="1"/>
    </xf>
  </cellXfs>
  <cellStyles count="4">
    <cellStyle name="Hyperlink" xfId="2" builtinId="8"/>
    <cellStyle name="Normal" xfId="0" builtinId="0"/>
    <cellStyle name="Normal 2" xfId="3" xr:uid="{00000000-0005-0000-0000-000002000000}"/>
    <cellStyle name="Normálna 2" xfId="1" xr:uid="{00000000-0005-0000-0000-000003000000}"/>
  </cellStyles>
  <dxfs count="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halaby Kinga" id="{42551340-CAFF-49CC-9CEA-C159A62259A2}" userId="S-1-5-21-1158625988-3154320394-3181210397-364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17" totalsRowShown="0" dataDxfId="2">
  <autoFilter ref="B3:C17" xr:uid="{00000000-0009-0000-0100-000001000000}"/>
  <tableColumns count="2">
    <tableColumn id="1" xr3:uid="{00000000-0010-0000-0000-000001000000}" name="Column1" dataDxfId="1"/>
    <tableColumn id="2" xr3:uid="{00000000-0010-0000-0000-000002000000}"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6" dT="2024-04-24T11:21:26.84" personId="{42551340-CAFF-49CC-9CEA-C159A62259A2}" id="{C8087449-E281-4E0C-8640-913EADB2B7F2}">
    <text>Proposal Appendix 4-ben 'Total investment costs in EUR (with and without VAT) / total volume of the scheme ' soron ez az összeg without VAT-ként van feltüntetve</text>
  </threadedComment>
  <threadedComment ref="V6" dT="2024-04-24T11:43:19.33" personId="{42551340-CAFF-49CC-9CEA-C159A62259A2}" id="{A97C5E47-D8FA-48EF-B131-F42EE855A06D}">
    <text>Ld. https://drive.google.com/open?id=1Pp4vbob0NtrMdx0dkw3TF7JjRB9e-f-K&amp;usp=drive_fs</text>
    <extLst>
      <x:ext xmlns:xltc2="http://schemas.microsoft.com/office/spreadsheetml/2020/threadedcomments2" uri="{F7C98A9C-CBB3-438F-8F68-D28B6AF4A901}">
        <xltc2:checksum>3250940446</xltc2:checksum>
        <xltc2:hyperlink startIndex="4" length="79" url="https://drive.google.com/open?id=1Pp4vbob0NtrMdx0dkw3TF7JjRB9e-f-K&amp;usp=drive_fs"/>
      </x:ext>
    </extLst>
  </threadedComment>
  <threadedComment ref="V6" dT="2024-04-24T14:33:51.71" personId="{42551340-CAFF-49CC-9CEA-C159A62259A2}" id="{0076EE7B-75E0-4283-B7E2-0DEBFF82857A}" parentId="{A97C5E47-D8FA-48EF-B131-F42EE855A06D}">
    <text>Viszont ha a Proposalban vállalt 300tCO2/project -vel számolunk, akkor ez az érték 4200tCO2 kellene, hogy legyen</text>
  </threadedComment>
  <threadedComment ref="X6" dT="2024-04-24T14:58:27.23" personId="{42551340-CAFF-49CC-9CEA-C159A62259A2}" id="{CC33BCA5-1E04-4D89-AEAC-882F682EEAE7}">
    <text>Ez a szám még Edina kigyűjtött, összesített táblázatából származik.
"G:\Megosztott meghajtók\Támogatási konstrukciók\ENERGIAKÖZÖSSÉG\MA_ENERGIAKOZOSSEG_1\14_Egyéb\indikátorok\energiakozossegi_indikatorok.xlsx"
Nem egyértelmű, hogy a létrejövő "megújuló energia kapacitás"-ba beleértendőek-e a tárolók és töltőállomások is, vagy csak a termelők.</text>
    <extLst>
      <x:ext xmlns:xltc2="http://schemas.microsoft.com/office/spreadsheetml/2020/threadedcomments2" uri="{F7C98A9C-CBB3-438F-8F68-D28B6AF4A901}">
        <xltc2:checksum>235793368</xltc2:checksum>
        <xltc2:hyperlink startIndex="69" length="139" url="G:\Megosztott meghajtók\Támogatási konstrukciók\ENERGIAKÖZÖSSÉG\MA_ENERGIAKOZOSSEG_1\14_Egyéb\indikátorok\energiakozossegi_indikatorok.xlsx"/>
      </x:ext>
    </extLs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Normal="100" workbookViewId="0">
      <selection activeCell="B5" sqref="B5:C5"/>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205"/>
      <c r="B1" s="205"/>
      <c r="C1" s="205"/>
      <c r="D1" s="205"/>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205"/>
      <c r="B2" s="209" t="s">
        <v>0</v>
      </c>
      <c r="C2" s="209"/>
      <c r="D2" s="205"/>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205"/>
      <c r="B3" s="210" t="s">
        <v>1</v>
      </c>
      <c r="C3" s="210"/>
      <c r="D3" s="205"/>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205"/>
      <c r="B4" s="207" t="s">
        <v>2</v>
      </c>
      <c r="C4" s="207"/>
      <c r="D4" s="205"/>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205"/>
      <c r="B5" s="207" t="s">
        <v>3</v>
      </c>
      <c r="C5" s="207"/>
      <c r="D5" s="205"/>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x14ac:dyDescent="0.35">
      <c r="A6" s="205"/>
      <c r="B6" s="211" t="s">
        <v>4</v>
      </c>
      <c r="C6" s="208"/>
      <c r="D6" s="205"/>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205"/>
      <c r="B7" s="211" t="s">
        <v>5</v>
      </c>
      <c r="C7" s="208"/>
      <c r="D7" s="205"/>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205"/>
      <c r="B8" s="208" t="s">
        <v>6</v>
      </c>
      <c r="C8" s="208"/>
      <c r="D8" s="205"/>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205"/>
      <c r="B9" s="213" t="s">
        <v>7</v>
      </c>
      <c r="C9" s="213"/>
      <c r="D9" s="205"/>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205"/>
      <c r="B10" s="212" t="s">
        <v>8</v>
      </c>
      <c r="C10" s="212"/>
      <c r="D10" s="205"/>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205"/>
      <c r="B11" s="214" t="s">
        <v>9</v>
      </c>
      <c r="C11" s="214"/>
      <c r="D11" s="205"/>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205"/>
      <c r="B12" s="20" t="s">
        <v>10</v>
      </c>
      <c r="C12" s="21" t="s">
        <v>11</v>
      </c>
      <c r="D12" s="205"/>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205"/>
      <c r="B13" s="22">
        <v>2023</v>
      </c>
      <c r="C13" s="23" t="s">
        <v>12</v>
      </c>
      <c r="D13" s="205"/>
      <c r="E13" s="203"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205"/>
      <c r="B14" s="19"/>
      <c r="C14" s="3"/>
      <c r="D14" s="205"/>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205"/>
      <c r="B15" s="18"/>
      <c r="C15" s="11"/>
      <c r="D15" s="205"/>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206"/>
      <c r="B23" s="206"/>
      <c r="C23" s="206"/>
      <c r="D23" s="206"/>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sheetProtection algorithmName="SHA-512" hashValue="MPiMV3kEP5lBuca9e7b3Xw0BDRr8U/LH+O129Te30ABbQzwcNsRRzCM8O7DsvX0v5Xz4brHOqBSzcuPI0Ltktw==" saltValue="eRtiMAeRISU3J2ua3Iu7fw==" spinCount="100000" sheet="1" objects="1" scenarios="1"/>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00000000-0004-0000-0000-000000000000}"/>
    <hyperlink ref="B9" r:id="rId2" xr:uid="{00000000-0004-0000-0000-000001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Menu'!$B$4:$B$17</xm:f>
          </x14:formula1>
          <xm:sqref>C13</xm:sqref>
        </x14:dataValidation>
        <x14:dataValidation type="list" allowBlank="1" showInputMessage="1" showErrorMessage="1" xr:uid="{00000000-0002-0000-0000-000001000000}">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36"/>
  <sheetViews>
    <sheetView topLeftCell="A6" zoomScale="90" zoomScaleNormal="90" workbookViewId="0">
      <selection activeCell="C6" sqref="C6"/>
    </sheetView>
  </sheetViews>
  <sheetFormatPr defaultRowHeight="14.5" x14ac:dyDescent="0.35"/>
  <cols>
    <col min="2" max="2" width="22.7265625" customWidth="1"/>
    <col min="3" max="3" width="19" customWidth="1"/>
    <col min="4" max="4" width="27.26953125" customWidth="1"/>
    <col min="5" max="5" width="13" customWidth="1"/>
    <col min="6" max="6" width="14.453125" customWidth="1"/>
    <col min="7" max="7" width="16.26953125" customWidth="1"/>
    <col min="8" max="8" width="14.54296875" customWidth="1"/>
    <col min="9" max="9" width="42.453125" customWidth="1"/>
    <col min="10" max="10" width="22.1796875" customWidth="1"/>
    <col min="11" max="11" width="16.54296875" customWidth="1"/>
    <col min="12" max="12" width="19.81640625" customWidth="1"/>
    <col min="13" max="13" width="17.7265625" customWidth="1"/>
    <col min="14" max="14" width="25.81640625" customWidth="1"/>
    <col min="15" max="15" width="32.81640625" customWidth="1"/>
    <col min="16" max="16" width="32.26953125" customWidth="1"/>
    <col min="17" max="18" width="19.81640625" customWidth="1"/>
    <col min="19" max="19" width="13.453125" customWidth="1"/>
    <col min="20" max="20" width="14.7265625" customWidth="1"/>
    <col min="21" max="21" width="13.26953125" customWidth="1"/>
    <col min="22" max="22" width="14.81640625" bestFit="1" customWidth="1"/>
    <col min="23" max="23" width="16" customWidth="1"/>
    <col min="24" max="24" width="14.54296875" customWidth="1"/>
    <col min="25" max="25" width="11.81640625" customWidth="1"/>
    <col min="26" max="26" width="14.54296875" customWidth="1"/>
    <col min="27" max="27" width="27.81640625" customWidth="1"/>
    <col min="28" max="28" width="24.81640625" customWidth="1"/>
    <col min="29" max="29" width="21.453125" customWidth="1"/>
    <col min="30" max="31" width="34.453125" customWidth="1"/>
    <col min="32" max="32" width="32.453125" customWidth="1"/>
    <col min="33" max="33" width="27.453125" customWidth="1"/>
    <col min="34" max="34" width="29.453125" customWidth="1"/>
  </cols>
  <sheetData>
    <row r="2" spans="1:34" ht="21.5" thickBot="1" x14ac:dyDescent="0.4">
      <c r="A2" s="245" t="s">
        <v>14</v>
      </c>
      <c r="B2" s="246"/>
      <c r="C2" s="246"/>
      <c r="D2" s="246"/>
      <c r="E2" s="246"/>
      <c r="F2" s="246"/>
      <c r="G2" s="246"/>
      <c r="H2" s="246"/>
      <c r="I2" s="246"/>
      <c r="J2" s="247"/>
      <c r="K2" s="221" t="s">
        <v>15</v>
      </c>
      <c r="L2" s="222"/>
      <c r="M2" s="222"/>
      <c r="N2" s="222"/>
      <c r="O2" s="222"/>
      <c r="P2" s="222"/>
      <c r="Q2" s="222"/>
      <c r="R2" s="223"/>
      <c r="S2" s="215" t="s">
        <v>16</v>
      </c>
      <c r="T2" s="216"/>
      <c r="U2" s="216"/>
      <c r="V2" s="216"/>
      <c r="W2" s="216"/>
      <c r="X2" s="216"/>
      <c r="Y2" s="216"/>
      <c r="Z2" s="217"/>
      <c r="AA2" s="224" t="s">
        <v>17</v>
      </c>
      <c r="AB2" s="225"/>
      <c r="AC2" s="225"/>
      <c r="AD2" s="225"/>
      <c r="AE2" s="225"/>
      <c r="AF2" s="225"/>
      <c r="AG2" s="225"/>
      <c r="AH2" s="225"/>
    </row>
    <row r="3" spans="1:34" ht="64.5" customHeight="1" x14ac:dyDescent="0.35">
      <c r="A3" s="218" t="s">
        <v>18</v>
      </c>
      <c r="B3" s="218" t="s">
        <v>19</v>
      </c>
      <c r="C3" s="218" t="s">
        <v>20</v>
      </c>
      <c r="D3" s="218" t="s">
        <v>21</v>
      </c>
      <c r="E3" s="218" t="s">
        <v>22</v>
      </c>
      <c r="F3" s="218" t="s">
        <v>23</v>
      </c>
      <c r="G3" s="218" t="s">
        <v>24</v>
      </c>
      <c r="H3" s="260" t="s">
        <v>25</v>
      </c>
      <c r="I3" s="235" t="s">
        <v>26</v>
      </c>
      <c r="J3" s="235" t="s">
        <v>27</v>
      </c>
      <c r="K3" s="257" t="s">
        <v>28</v>
      </c>
      <c r="L3" s="235" t="s">
        <v>29</v>
      </c>
      <c r="M3" s="235" t="s">
        <v>30</v>
      </c>
      <c r="N3" s="235" t="s">
        <v>31</v>
      </c>
      <c r="O3" s="235" t="s">
        <v>32</v>
      </c>
      <c r="P3" s="235" t="s">
        <v>33</v>
      </c>
      <c r="Q3" s="235" t="s">
        <v>34</v>
      </c>
      <c r="R3" s="218" t="s">
        <v>35</v>
      </c>
      <c r="S3" s="238" t="s">
        <v>36</v>
      </c>
      <c r="T3" s="239"/>
      <c r="U3" s="239"/>
      <c r="V3" s="239"/>
      <c r="W3" s="239"/>
      <c r="X3" s="239"/>
      <c r="Y3" s="239"/>
      <c r="Z3" s="240"/>
      <c r="AA3" s="238" t="s">
        <v>37</v>
      </c>
      <c r="AB3" s="242" t="s">
        <v>38</v>
      </c>
      <c r="AC3" s="242" t="s">
        <v>39</v>
      </c>
      <c r="AD3" s="229" t="s">
        <v>40</v>
      </c>
      <c r="AE3" s="242" t="s">
        <v>41</v>
      </c>
      <c r="AF3" s="229" t="s">
        <v>42</v>
      </c>
      <c r="AG3" s="226" t="s">
        <v>43</v>
      </c>
      <c r="AH3" s="226" t="s">
        <v>44</v>
      </c>
    </row>
    <row r="4" spans="1:34" ht="70.5" customHeight="1" x14ac:dyDescent="0.35">
      <c r="A4" s="219"/>
      <c r="B4" s="219"/>
      <c r="C4" s="219"/>
      <c r="D4" s="219"/>
      <c r="E4" s="219"/>
      <c r="F4" s="219"/>
      <c r="G4" s="219"/>
      <c r="H4" s="261"/>
      <c r="I4" s="236"/>
      <c r="J4" s="236"/>
      <c r="K4" s="258"/>
      <c r="L4" s="236"/>
      <c r="M4" s="236"/>
      <c r="N4" s="236"/>
      <c r="O4" s="236"/>
      <c r="P4" s="236"/>
      <c r="Q4" s="236"/>
      <c r="R4" s="219"/>
      <c r="S4" s="232" t="s">
        <v>45</v>
      </c>
      <c r="T4" s="233"/>
      <c r="U4" s="230" t="s">
        <v>46</v>
      </c>
      <c r="V4" s="233"/>
      <c r="W4" s="230" t="s">
        <v>47</v>
      </c>
      <c r="X4" s="233"/>
      <c r="Y4" s="230" t="s">
        <v>48</v>
      </c>
      <c r="Z4" s="234"/>
      <c r="AA4" s="232"/>
      <c r="AB4" s="243"/>
      <c r="AC4" s="243"/>
      <c r="AD4" s="230"/>
      <c r="AE4" s="243"/>
      <c r="AF4" s="230"/>
      <c r="AG4" s="227"/>
      <c r="AH4" s="227"/>
    </row>
    <row r="5" spans="1:34" ht="121" customHeight="1" thickBot="1" x14ac:dyDescent="0.4">
      <c r="A5" s="220"/>
      <c r="B5" s="220"/>
      <c r="C5" s="220"/>
      <c r="D5" s="220"/>
      <c r="E5" s="220"/>
      <c r="F5" s="220"/>
      <c r="G5" s="220"/>
      <c r="H5" s="262"/>
      <c r="I5" s="237"/>
      <c r="J5" s="237"/>
      <c r="K5" s="259"/>
      <c r="L5" s="237"/>
      <c r="M5" s="237"/>
      <c r="N5" s="237"/>
      <c r="O5" s="237"/>
      <c r="P5" s="237"/>
      <c r="Q5" s="237"/>
      <c r="R5" s="220"/>
      <c r="S5" s="60" t="s">
        <v>49</v>
      </c>
      <c r="T5" s="58" t="s">
        <v>50</v>
      </c>
      <c r="U5" s="58" t="s">
        <v>49</v>
      </c>
      <c r="V5" s="58" t="s">
        <v>50</v>
      </c>
      <c r="W5" s="58" t="s">
        <v>49</v>
      </c>
      <c r="X5" s="58" t="s">
        <v>50</v>
      </c>
      <c r="Y5" s="58" t="s">
        <v>49</v>
      </c>
      <c r="Z5" s="59" t="s">
        <v>50</v>
      </c>
      <c r="AA5" s="241"/>
      <c r="AB5" s="244"/>
      <c r="AC5" s="244"/>
      <c r="AD5" s="231"/>
      <c r="AE5" s="244"/>
      <c r="AF5" s="231"/>
      <c r="AG5" s="228"/>
      <c r="AH5" s="228"/>
    </row>
    <row r="6" spans="1:34" ht="93" x14ac:dyDescent="0.35">
      <c r="A6" s="166">
        <v>1</v>
      </c>
      <c r="B6" s="121" t="s">
        <v>51</v>
      </c>
      <c r="C6" s="121" t="s">
        <v>52</v>
      </c>
      <c r="D6" s="61" t="s">
        <v>53</v>
      </c>
      <c r="E6" s="121" t="s">
        <v>54</v>
      </c>
      <c r="F6" s="121" t="s">
        <v>55</v>
      </c>
      <c r="G6" s="124" t="s">
        <v>56</v>
      </c>
      <c r="H6" s="124" t="s">
        <v>57</v>
      </c>
      <c r="I6" s="125" t="s">
        <v>52</v>
      </c>
      <c r="J6" s="126" t="s">
        <v>58</v>
      </c>
      <c r="K6" s="127">
        <f>SUM(K7:K20)</f>
        <v>11428570.973999999</v>
      </c>
      <c r="L6" s="128">
        <f>SUM(L7:L20)</f>
        <v>10884446.444</v>
      </c>
      <c r="M6" s="129">
        <f>K6</f>
        <v>11428570.973999999</v>
      </c>
      <c r="N6" s="129">
        <f>K6</f>
        <v>11428570.973999999</v>
      </c>
      <c r="O6" s="129">
        <f>K6</f>
        <v>11428570.973999999</v>
      </c>
      <c r="P6" s="130">
        <f>1930796582/354.2</f>
        <v>5451147.8881987575</v>
      </c>
      <c r="Q6" s="131" t="s">
        <v>52</v>
      </c>
      <c r="R6" s="132" t="s">
        <v>52</v>
      </c>
      <c r="S6" s="133" t="s">
        <v>52</v>
      </c>
      <c r="T6" s="134" t="s">
        <v>52</v>
      </c>
      <c r="U6" s="135" t="s">
        <v>52</v>
      </c>
      <c r="V6" s="136">
        <v>1292.116</v>
      </c>
      <c r="W6" s="137" t="s">
        <v>52</v>
      </c>
      <c r="X6" s="131">
        <v>2582</v>
      </c>
      <c r="Y6" s="138" t="s">
        <v>52</v>
      </c>
      <c r="Z6" s="139" t="s">
        <v>52</v>
      </c>
      <c r="AA6" s="140" t="s">
        <v>59</v>
      </c>
      <c r="AB6" s="124" t="s">
        <v>60</v>
      </c>
      <c r="AC6" s="141" t="s">
        <v>52</v>
      </c>
      <c r="AD6" s="124" t="s">
        <v>61</v>
      </c>
      <c r="AE6" s="142" t="s">
        <v>52</v>
      </c>
      <c r="AF6" s="143" t="s">
        <v>52</v>
      </c>
      <c r="AG6" s="144" t="s">
        <v>52</v>
      </c>
      <c r="AH6" s="145" t="s">
        <v>52</v>
      </c>
    </row>
    <row r="7" spans="1:34" ht="15.5" x14ac:dyDescent="0.35">
      <c r="A7" s="146" t="s">
        <v>62</v>
      </c>
      <c r="B7" s="248"/>
      <c r="C7" s="249"/>
      <c r="D7" s="249"/>
      <c r="E7" s="249"/>
      <c r="F7" s="249"/>
      <c r="G7" s="249"/>
      <c r="H7" s="249"/>
      <c r="I7" s="250"/>
      <c r="J7" s="147" t="s">
        <v>63</v>
      </c>
      <c r="K7" s="148">
        <v>916887.63399999996</v>
      </c>
      <c r="L7" s="149">
        <f>K7</f>
        <v>916887.63399999996</v>
      </c>
      <c r="M7" s="149"/>
      <c r="N7" s="149"/>
      <c r="O7" s="149"/>
      <c r="P7" s="150"/>
      <c r="Q7" s="151"/>
      <c r="R7" s="152"/>
      <c r="S7" s="153"/>
      <c r="T7" s="46"/>
      <c r="U7" s="154"/>
      <c r="V7" s="154"/>
      <c r="W7" s="155"/>
      <c r="X7" s="155"/>
      <c r="Y7" s="156"/>
      <c r="Z7" s="157"/>
      <c r="AA7" s="158"/>
      <c r="AB7" s="159"/>
      <c r="AC7" s="160"/>
      <c r="AD7" s="159"/>
      <c r="AE7" s="161"/>
      <c r="AF7" s="162"/>
      <c r="AG7" s="163"/>
      <c r="AH7" s="164"/>
    </row>
    <row r="8" spans="1:34" ht="15.5" x14ac:dyDescent="0.35">
      <c r="A8" s="146" t="s">
        <v>64</v>
      </c>
      <c r="B8" s="251"/>
      <c r="C8" s="252"/>
      <c r="D8" s="252"/>
      <c r="E8" s="252"/>
      <c r="F8" s="252"/>
      <c r="G8" s="252"/>
      <c r="H8" s="252"/>
      <c r="I8" s="253"/>
      <c r="J8" s="147" t="s">
        <v>65</v>
      </c>
      <c r="K8" s="148">
        <v>282326.37</v>
      </c>
      <c r="L8" s="149">
        <v>270232</v>
      </c>
      <c r="M8" s="149"/>
      <c r="N8" s="149"/>
      <c r="O8" s="149"/>
      <c r="P8" s="150"/>
      <c r="Q8" s="151"/>
      <c r="R8" s="152"/>
      <c r="S8" s="153"/>
      <c r="T8" s="165"/>
      <c r="U8" s="154"/>
      <c r="V8" s="154"/>
      <c r="W8" s="155"/>
      <c r="X8" s="155"/>
      <c r="Y8" s="156"/>
      <c r="Z8" s="157"/>
      <c r="AA8" s="158"/>
      <c r="AB8" s="159"/>
      <c r="AC8" s="160"/>
      <c r="AD8" s="159"/>
      <c r="AE8" s="161"/>
      <c r="AF8" s="162"/>
      <c r="AG8" s="163"/>
      <c r="AH8" s="164"/>
    </row>
    <row r="9" spans="1:34" ht="15.5" x14ac:dyDescent="0.35">
      <c r="A9" s="146" t="s">
        <v>66</v>
      </c>
      <c r="B9" s="251"/>
      <c r="C9" s="252"/>
      <c r="D9" s="252"/>
      <c r="E9" s="252"/>
      <c r="F9" s="252"/>
      <c r="G9" s="252"/>
      <c r="H9" s="252"/>
      <c r="I9" s="253"/>
      <c r="J9" s="147" t="s">
        <v>63</v>
      </c>
      <c r="K9" s="148">
        <v>800185.98</v>
      </c>
      <c r="L9" s="149">
        <f>K9</f>
        <v>800185.98</v>
      </c>
      <c r="M9" s="149"/>
      <c r="N9" s="149"/>
      <c r="O9" s="149"/>
      <c r="P9" s="150"/>
      <c r="Q9" s="151"/>
      <c r="R9" s="152"/>
      <c r="S9" s="153"/>
      <c r="T9" s="165"/>
      <c r="U9" s="154"/>
      <c r="V9" s="154"/>
      <c r="W9" s="155"/>
      <c r="X9" s="155"/>
      <c r="Y9" s="156"/>
      <c r="Z9" s="157"/>
      <c r="AA9" s="158"/>
      <c r="AB9" s="159"/>
      <c r="AC9" s="160"/>
      <c r="AD9" s="159"/>
      <c r="AE9" s="161"/>
      <c r="AF9" s="162"/>
      <c r="AG9" s="163"/>
      <c r="AH9" s="164"/>
    </row>
    <row r="10" spans="1:34" ht="15.5" x14ac:dyDescent="0.35">
      <c r="A10" s="146" t="s">
        <v>67</v>
      </c>
      <c r="B10" s="251"/>
      <c r="C10" s="252"/>
      <c r="D10" s="252"/>
      <c r="E10" s="252"/>
      <c r="F10" s="252"/>
      <c r="G10" s="252"/>
      <c r="H10" s="252"/>
      <c r="I10" s="253"/>
      <c r="J10" s="147" t="s">
        <v>68</v>
      </c>
      <c r="K10" s="148">
        <v>615505.01</v>
      </c>
      <c r="L10" s="149">
        <f>K10</f>
        <v>615505.01</v>
      </c>
      <c r="M10" s="149"/>
      <c r="N10" s="149"/>
      <c r="O10" s="149"/>
      <c r="P10" s="150"/>
      <c r="Q10" s="151"/>
      <c r="R10" s="152"/>
      <c r="S10" s="153"/>
      <c r="T10" s="165"/>
      <c r="U10" s="154"/>
      <c r="V10" s="154"/>
      <c r="W10" s="155"/>
      <c r="X10" s="155"/>
      <c r="Y10" s="156"/>
      <c r="Z10" s="157"/>
      <c r="AA10" s="158"/>
      <c r="AB10" s="159"/>
      <c r="AC10" s="160"/>
      <c r="AD10" s="159"/>
      <c r="AE10" s="161"/>
      <c r="AF10" s="162"/>
      <c r="AG10" s="163"/>
      <c r="AH10" s="164"/>
    </row>
    <row r="11" spans="1:34" ht="15.5" x14ac:dyDescent="0.35">
      <c r="A11" s="146" t="s">
        <v>69</v>
      </c>
      <c r="B11" s="251"/>
      <c r="C11" s="252"/>
      <c r="D11" s="252"/>
      <c r="E11" s="252"/>
      <c r="F11" s="252"/>
      <c r="G11" s="252"/>
      <c r="H11" s="252"/>
      <c r="I11" s="253"/>
      <c r="J11" s="147" t="s">
        <v>70</v>
      </c>
      <c r="K11" s="148">
        <v>1304311.1399999999</v>
      </c>
      <c r="L11" s="149">
        <f>K11</f>
        <v>1304311.1399999999</v>
      </c>
      <c r="M11" s="149"/>
      <c r="N11" s="149"/>
      <c r="O11" s="149"/>
      <c r="P11" s="150"/>
      <c r="Q11" s="151"/>
      <c r="R11" s="152"/>
      <c r="S11" s="153"/>
      <c r="T11" s="165"/>
      <c r="U11" s="154"/>
      <c r="V11" s="154"/>
      <c r="W11" s="155"/>
      <c r="X11" s="155"/>
      <c r="Y11" s="156"/>
      <c r="Z11" s="157"/>
      <c r="AA11" s="158"/>
      <c r="AB11" s="159"/>
      <c r="AC11" s="160"/>
      <c r="AD11" s="159"/>
      <c r="AE11" s="161"/>
      <c r="AF11" s="162"/>
      <c r="AG11" s="163"/>
      <c r="AH11" s="164"/>
    </row>
    <row r="12" spans="1:34" ht="15.5" x14ac:dyDescent="0.35">
      <c r="A12" s="146" t="s">
        <v>71</v>
      </c>
      <c r="B12" s="251"/>
      <c r="C12" s="252"/>
      <c r="D12" s="252"/>
      <c r="E12" s="252"/>
      <c r="F12" s="252"/>
      <c r="G12" s="252"/>
      <c r="H12" s="252"/>
      <c r="I12" s="253"/>
      <c r="J12" s="147" t="s">
        <v>72</v>
      </c>
      <c r="K12" s="148">
        <v>989345.72</v>
      </c>
      <c r="L12" s="149">
        <f>K12</f>
        <v>989345.72</v>
      </c>
      <c r="M12" s="149"/>
      <c r="N12" s="149"/>
      <c r="O12" s="149"/>
      <c r="P12" s="150"/>
      <c r="Q12" s="151"/>
      <c r="R12" s="152"/>
      <c r="S12" s="153"/>
      <c r="T12" s="165"/>
      <c r="U12" s="154"/>
      <c r="V12" s="154"/>
      <c r="W12" s="155"/>
      <c r="X12" s="155"/>
      <c r="Y12" s="156"/>
      <c r="Z12" s="157"/>
      <c r="AA12" s="158"/>
      <c r="AB12" s="159"/>
      <c r="AC12" s="160"/>
      <c r="AD12" s="159"/>
      <c r="AE12" s="161"/>
      <c r="AF12" s="162"/>
      <c r="AG12" s="163"/>
      <c r="AH12" s="164"/>
    </row>
    <row r="13" spans="1:34" ht="31" x14ac:dyDescent="0.35">
      <c r="A13" s="146" t="s">
        <v>73</v>
      </c>
      <c r="B13" s="251"/>
      <c r="C13" s="252"/>
      <c r="D13" s="252"/>
      <c r="E13" s="252"/>
      <c r="F13" s="252"/>
      <c r="G13" s="252"/>
      <c r="H13" s="252"/>
      <c r="I13" s="253"/>
      <c r="J13" s="147" t="s">
        <v>74</v>
      </c>
      <c r="K13" s="148">
        <v>818746.47</v>
      </c>
      <c r="L13" s="149">
        <v>812406</v>
      </c>
      <c r="M13" s="149"/>
      <c r="N13" s="149"/>
      <c r="O13" s="149"/>
      <c r="P13" s="150"/>
      <c r="Q13" s="151"/>
      <c r="R13" s="152"/>
      <c r="S13" s="153"/>
      <c r="T13" s="165"/>
      <c r="U13" s="154"/>
      <c r="V13" s="154"/>
      <c r="W13" s="155"/>
      <c r="X13" s="155"/>
      <c r="Y13" s="156"/>
      <c r="Z13" s="157"/>
      <c r="AA13" s="158"/>
      <c r="AB13" s="159"/>
      <c r="AC13" s="160"/>
      <c r="AD13" s="159"/>
      <c r="AE13" s="161"/>
      <c r="AF13" s="162"/>
      <c r="AG13" s="163"/>
      <c r="AH13" s="164"/>
    </row>
    <row r="14" spans="1:34" ht="15.5" x14ac:dyDescent="0.35">
      <c r="A14" s="146" t="s">
        <v>75</v>
      </c>
      <c r="B14" s="251"/>
      <c r="C14" s="252"/>
      <c r="D14" s="252"/>
      <c r="E14" s="252"/>
      <c r="F14" s="252"/>
      <c r="G14" s="252"/>
      <c r="H14" s="252"/>
      <c r="I14" s="253"/>
      <c r="J14" s="147" t="s">
        <v>76</v>
      </c>
      <c r="K14" s="148">
        <v>670699.53</v>
      </c>
      <c r="L14" s="149">
        <v>541601</v>
      </c>
      <c r="M14" s="149"/>
      <c r="N14" s="149"/>
      <c r="O14" s="149"/>
      <c r="P14" s="150"/>
      <c r="Q14" s="151"/>
      <c r="R14" s="152"/>
      <c r="S14" s="153"/>
      <c r="T14" s="165"/>
      <c r="U14" s="154"/>
      <c r="V14" s="154"/>
      <c r="W14" s="155"/>
      <c r="X14" s="155"/>
      <c r="Y14" s="156"/>
      <c r="Z14" s="157"/>
      <c r="AA14" s="158"/>
      <c r="AB14" s="159"/>
      <c r="AC14" s="160"/>
      <c r="AD14" s="159"/>
      <c r="AE14" s="161"/>
      <c r="AF14" s="162"/>
      <c r="AG14" s="163"/>
      <c r="AH14" s="164"/>
    </row>
    <row r="15" spans="1:34" ht="15.5" x14ac:dyDescent="0.35">
      <c r="A15" s="146" t="s">
        <v>77</v>
      </c>
      <c r="B15" s="251"/>
      <c r="C15" s="252"/>
      <c r="D15" s="252"/>
      <c r="E15" s="252"/>
      <c r="F15" s="252"/>
      <c r="G15" s="252"/>
      <c r="H15" s="252"/>
      <c r="I15" s="253"/>
      <c r="J15" s="147" t="s">
        <v>78</v>
      </c>
      <c r="K15" s="148">
        <v>1100020.79</v>
      </c>
      <c r="L15" s="149">
        <f>K15</f>
        <v>1100020.79</v>
      </c>
      <c r="M15" s="149"/>
      <c r="N15" s="149"/>
      <c r="O15" s="149"/>
      <c r="P15" s="150"/>
      <c r="Q15" s="151"/>
      <c r="R15" s="152"/>
      <c r="S15" s="153"/>
      <c r="T15" s="165"/>
      <c r="U15" s="154"/>
      <c r="V15" s="154"/>
      <c r="W15" s="155"/>
      <c r="X15" s="155"/>
      <c r="Y15" s="156"/>
      <c r="Z15" s="157"/>
      <c r="AA15" s="158"/>
      <c r="AB15" s="159"/>
      <c r="AC15" s="160"/>
      <c r="AD15" s="159"/>
      <c r="AE15" s="161"/>
      <c r="AF15" s="162"/>
      <c r="AG15" s="163"/>
      <c r="AH15" s="164"/>
    </row>
    <row r="16" spans="1:34" ht="15.5" x14ac:dyDescent="0.35">
      <c r="A16" s="146" t="s">
        <v>79</v>
      </c>
      <c r="B16" s="251"/>
      <c r="C16" s="252"/>
      <c r="D16" s="252"/>
      <c r="E16" s="252"/>
      <c r="F16" s="252"/>
      <c r="G16" s="252"/>
      <c r="H16" s="252"/>
      <c r="I16" s="253"/>
      <c r="J16" s="147" t="s">
        <v>80</v>
      </c>
      <c r="K16" s="148">
        <v>1092603.05</v>
      </c>
      <c r="L16" s="149">
        <v>860317</v>
      </c>
      <c r="M16" s="149"/>
      <c r="N16" s="149"/>
      <c r="O16" s="149"/>
      <c r="P16" s="150"/>
      <c r="Q16" s="151"/>
      <c r="R16" s="152"/>
      <c r="S16" s="153"/>
      <c r="T16" s="165"/>
      <c r="U16" s="154"/>
      <c r="V16" s="154"/>
      <c r="W16" s="155"/>
      <c r="X16" s="155"/>
      <c r="Y16" s="156"/>
      <c r="Z16" s="157"/>
      <c r="AA16" s="158"/>
      <c r="AB16" s="159"/>
      <c r="AC16" s="160"/>
      <c r="AD16" s="159"/>
      <c r="AE16" s="161"/>
      <c r="AF16" s="162"/>
      <c r="AG16" s="163"/>
      <c r="AH16" s="164"/>
    </row>
    <row r="17" spans="1:34" ht="15.5" x14ac:dyDescent="0.35">
      <c r="A17" s="146" t="s">
        <v>81</v>
      </c>
      <c r="B17" s="251"/>
      <c r="C17" s="252"/>
      <c r="D17" s="252"/>
      <c r="E17" s="252"/>
      <c r="F17" s="252"/>
      <c r="G17" s="252"/>
      <c r="H17" s="252"/>
      <c r="I17" s="253"/>
      <c r="J17" s="147" t="s">
        <v>82</v>
      </c>
      <c r="K17" s="148">
        <v>794108.12</v>
      </c>
      <c r="L17" s="149">
        <f>K17</f>
        <v>794108.12</v>
      </c>
      <c r="M17" s="149"/>
      <c r="N17" s="149"/>
      <c r="O17" s="149"/>
      <c r="P17" s="150"/>
      <c r="Q17" s="151"/>
      <c r="R17" s="152"/>
      <c r="S17" s="153"/>
      <c r="T17" s="165"/>
      <c r="U17" s="154"/>
      <c r="V17" s="154"/>
      <c r="W17" s="155"/>
      <c r="X17" s="155"/>
      <c r="Y17" s="156"/>
      <c r="Z17" s="157"/>
      <c r="AA17" s="158"/>
      <c r="AB17" s="159"/>
      <c r="AC17" s="160"/>
      <c r="AD17" s="159"/>
      <c r="AE17" s="161"/>
      <c r="AF17" s="162"/>
      <c r="AG17" s="163"/>
      <c r="AH17" s="164"/>
    </row>
    <row r="18" spans="1:34" ht="15.5" x14ac:dyDescent="0.35">
      <c r="A18" s="146" t="s">
        <v>83</v>
      </c>
      <c r="B18" s="251"/>
      <c r="C18" s="252"/>
      <c r="D18" s="252"/>
      <c r="E18" s="252"/>
      <c r="F18" s="252"/>
      <c r="G18" s="252"/>
      <c r="H18" s="252"/>
      <c r="I18" s="253"/>
      <c r="J18" s="147" t="s">
        <v>84</v>
      </c>
      <c r="K18" s="148">
        <v>716897.23</v>
      </c>
      <c r="L18" s="149">
        <f>K18</f>
        <v>716897.23</v>
      </c>
      <c r="M18" s="149"/>
      <c r="N18" s="149"/>
      <c r="O18" s="149"/>
      <c r="P18" s="150"/>
      <c r="Q18" s="151"/>
      <c r="R18" s="152"/>
      <c r="S18" s="153"/>
      <c r="T18" s="165"/>
      <c r="U18" s="154"/>
      <c r="V18" s="154"/>
      <c r="W18" s="155"/>
      <c r="X18" s="155"/>
      <c r="Y18" s="156"/>
      <c r="Z18" s="157"/>
      <c r="AA18" s="158"/>
      <c r="AB18" s="159"/>
      <c r="AC18" s="160"/>
      <c r="AD18" s="159"/>
      <c r="AE18" s="161"/>
      <c r="AF18" s="162"/>
      <c r="AG18" s="163"/>
      <c r="AH18" s="164"/>
    </row>
    <row r="19" spans="1:34" ht="15.5" x14ac:dyDescent="0.35">
      <c r="A19" s="146" t="s">
        <v>85</v>
      </c>
      <c r="B19" s="251"/>
      <c r="C19" s="252"/>
      <c r="D19" s="252"/>
      <c r="E19" s="252"/>
      <c r="F19" s="252"/>
      <c r="G19" s="252"/>
      <c r="H19" s="252"/>
      <c r="I19" s="253"/>
      <c r="J19" s="147" t="s">
        <v>86</v>
      </c>
      <c r="K19" s="148">
        <v>846979.11</v>
      </c>
      <c r="L19" s="149">
        <v>682674</v>
      </c>
      <c r="M19" s="149"/>
      <c r="N19" s="149"/>
      <c r="O19" s="149"/>
      <c r="P19" s="150"/>
      <c r="Q19" s="151"/>
      <c r="R19" s="152"/>
      <c r="S19" s="153"/>
      <c r="T19" s="165"/>
      <c r="U19" s="154"/>
      <c r="V19" s="154"/>
      <c r="W19" s="155"/>
      <c r="X19" s="155"/>
      <c r="Y19" s="156"/>
      <c r="Z19" s="157"/>
      <c r="AA19" s="158"/>
      <c r="AB19" s="159"/>
      <c r="AC19" s="160"/>
      <c r="AD19" s="159"/>
      <c r="AE19" s="161"/>
      <c r="AF19" s="162"/>
      <c r="AG19" s="163"/>
      <c r="AH19" s="164"/>
    </row>
    <row r="20" spans="1:34" ht="15.5" x14ac:dyDescent="0.35">
      <c r="A20" s="146" t="s">
        <v>87</v>
      </c>
      <c r="B20" s="254"/>
      <c r="C20" s="255"/>
      <c r="D20" s="255"/>
      <c r="E20" s="255"/>
      <c r="F20" s="255"/>
      <c r="G20" s="255"/>
      <c r="H20" s="255"/>
      <c r="I20" s="256"/>
      <c r="J20" s="147" t="s">
        <v>88</v>
      </c>
      <c r="K20" s="148">
        <v>479954.82</v>
      </c>
      <c r="L20" s="149">
        <f>K20</f>
        <v>479954.82</v>
      </c>
      <c r="M20" s="149"/>
      <c r="N20" s="149"/>
      <c r="O20" s="149"/>
      <c r="P20" s="150"/>
      <c r="Q20" s="151"/>
      <c r="R20" s="152"/>
      <c r="S20" s="153"/>
      <c r="T20" s="165"/>
      <c r="U20" s="154"/>
      <c r="V20" s="154"/>
      <c r="W20" s="155"/>
      <c r="X20" s="155"/>
      <c r="Y20" s="156"/>
      <c r="Z20" s="157"/>
      <c r="AA20" s="158"/>
      <c r="AB20" s="159"/>
      <c r="AC20" s="160"/>
      <c r="AD20" s="159"/>
      <c r="AE20" s="161"/>
      <c r="AF20" s="162"/>
      <c r="AG20" s="163"/>
      <c r="AH20" s="164"/>
    </row>
    <row r="21" spans="1:34" ht="93" x14ac:dyDescent="0.35">
      <c r="A21" s="35">
        <v>2</v>
      </c>
      <c r="B21" s="61" t="s">
        <v>89</v>
      </c>
      <c r="C21" s="61" t="s">
        <v>52</v>
      </c>
      <c r="D21" s="61" t="s">
        <v>90</v>
      </c>
      <c r="E21" s="61" t="s">
        <v>54</v>
      </c>
      <c r="F21" s="61" t="s">
        <v>55</v>
      </c>
      <c r="G21" s="61" t="s">
        <v>91</v>
      </c>
      <c r="H21" s="167" t="s">
        <v>52</v>
      </c>
      <c r="I21" s="61" t="s">
        <v>52</v>
      </c>
      <c r="J21" s="86" t="s">
        <v>12</v>
      </c>
      <c r="K21" s="80">
        <v>14285714</v>
      </c>
      <c r="L21" s="29">
        <v>14285714</v>
      </c>
      <c r="M21" s="29">
        <v>14285714</v>
      </c>
      <c r="N21" s="29">
        <v>14285714</v>
      </c>
      <c r="O21" s="29">
        <v>0</v>
      </c>
      <c r="P21" s="29">
        <v>0</v>
      </c>
      <c r="Q21" s="44" t="s">
        <v>52</v>
      </c>
      <c r="R21" s="81" t="s">
        <v>52</v>
      </c>
      <c r="S21" s="73" t="s">
        <v>52</v>
      </c>
      <c r="T21" s="46" t="s">
        <v>52</v>
      </c>
      <c r="U21" s="48" t="s">
        <v>52</v>
      </c>
      <c r="V21" s="48" t="s">
        <v>52</v>
      </c>
      <c r="W21" s="47" t="s">
        <v>52</v>
      </c>
      <c r="X21" s="47" t="s">
        <v>52</v>
      </c>
      <c r="Y21" s="30" t="s">
        <v>52</v>
      </c>
      <c r="Z21" s="72" t="s">
        <v>52</v>
      </c>
      <c r="AA21" s="63" t="s">
        <v>59</v>
      </c>
      <c r="AB21" s="54" t="s">
        <v>92</v>
      </c>
      <c r="AC21" s="66" t="s">
        <v>52</v>
      </c>
      <c r="AD21" s="66" t="s">
        <v>52</v>
      </c>
      <c r="AE21" s="31" t="s">
        <v>52</v>
      </c>
      <c r="AF21" s="32" t="s">
        <v>52</v>
      </c>
      <c r="AG21" s="93" t="s">
        <v>52</v>
      </c>
      <c r="AH21" s="42" t="s">
        <v>52</v>
      </c>
    </row>
    <row r="22" spans="1:34" ht="93" x14ac:dyDescent="0.35">
      <c r="A22" s="35">
        <v>3</v>
      </c>
      <c r="B22" s="61" t="s">
        <v>93</v>
      </c>
      <c r="C22" s="61" t="s">
        <v>52</v>
      </c>
      <c r="D22" s="61" t="s">
        <v>94</v>
      </c>
      <c r="E22" s="61" t="s">
        <v>54</v>
      </c>
      <c r="F22" s="121" t="s">
        <v>55</v>
      </c>
      <c r="G22" s="121" t="s">
        <v>91</v>
      </c>
      <c r="H22" s="121" t="s">
        <v>52</v>
      </c>
      <c r="I22" s="122" t="s">
        <v>52</v>
      </c>
      <c r="J22" s="123" t="s">
        <v>12</v>
      </c>
      <c r="K22" s="80">
        <v>8571429</v>
      </c>
      <c r="L22" s="29">
        <v>8571429</v>
      </c>
      <c r="M22" s="29">
        <v>8571429</v>
      </c>
      <c r="N22" s="29">
        <v>8571429</v>
      </c>
      <c r="O22" s="29">
        <v>0</v>
      </c>
      <c r="P22" s="29">
        <v>0</v>
      </c>
      <c r="Q22" s="44" t="s">
        <v>52</v>
      </c>
      <c r="R22" s="81" t="s">
        <v>52</v>
      </c>
      <c r="S22" s="73" t="s">
        <v>52</v>
      </c>
      <c r="T22" s="46" t="s">
        <v>52</v>
      </c>
      <c r="U22" s="48" t="s">
        <v>52</v>
      </c>
      <c r="V22" s="48" t="s">
        <v>52</v>
      </c>
      <c r="W22" s="47" t="s">
        <v>52</v>
      </c>
      <c r="X22" s="47" t="s">
        <v>52</v>
      </c>
      <c r="Y22" s="30" t="s">
        <v>52</v>
      </c>
      <c r="Z22" s="72" t="s">
        <v>52</v>
      </c>
      <c r="AA22" s="63" t="s">
        <v>59</v>
      </c>
      <c r="AB22" s="54" t="s">
        <v>92</v>
      </c>
      <c r="AC22" s="66" t="s">
        <v>52</v>
      </c>
      <c r="AD22" s="66" t="s">
        <v>52</v>
      </c>
      <c r="AE22" s="31" t="s">
        <v>52</v>
      </c>
      <c r="AF22" s="32" t="s">
        <v>52</v>
      </c>
      <c r="AG22" s="93" t="s">
        <v>52</v>
      </c>
      <c r="AH22" s="42" t="s">
        <v>52</v>
      </c>
    </row>
    <row r="23" spans="1:34" ht="93" x14ac:dyDescent="0.35">
      <c r="A23" s="35">
        <v>4</v>
      </c>
      <c r="B23" s="61" t="s">
        <v>95</v>
      </c>
      <c r="C23" s="61" t="s">
        <v>52</v>
      </c>
      <c r="D23" s="61" t="s">
        <v>96</v>
      </c>
      <c r="E23" s="61" t="s">
        <v>54</v>
      </c>
      <c r="F23" s="61" t="s">
        <v>55</v>
      </c>
      <c r="G23" s="61" t="s">
        <v>91</v>
      </c>
      <c r="H23" s="121" t="s">
        <v>52</v>
      </c>
      <c r="I23" s="62" t="s">
        <v>52</v>
      </c>
      <c r="J23" s="86" t="s">
        <v>12</v>
      </c>
      <c r="K23" s="80">
        <v>228571429</v>
      </c>
      <c r="L23" s="29">
        <v>228571429</v>
      </c>
      <c r="M23" s="29">
        <v>114285714</v>
      </c>
      <c r="N23" s="29">
        <v>114285714</v>
      </c>
      <c r="O23" s="29">
        <v>0</v>
      </c>
      <c r="P23" s="29">
        <v>0</v>
      </c>
      <c r="Q23" s="44" t="s">
        <v>52</v>
      </c>
      <c r="R23" s="81" t="s">
        <v>52</v>
      </c>
      <c r="S23" s="73" t="s">
        <v>52</v>
      </c>
      <c r="T23" s="46" t="s">
        <v>52</v>
      </c>
      <c r="U23" s="48" t="s">
        <v>52</v>
      </c>
      <c r="V23" s="48" t="s">
        <v>52</v>
      </c>
      <c r="W23" s="47" t="s">
        <v>52</v>
      </c>
      <c r="X23" s="47" t="s">
        <v>52</v>
      </c>
      <c r="Y23" s="30" t="s">
        <v>52</v>
      </c>
      <c r="Z23" s="72" t="s">
        <v>52</v>
      </c>
      <c r="AA23" s="63" t="s">
        <v>59</v>
      </c>
      <c r="AB23" s="54" t="s">
        <v>92</v>
      </c>
      <c r="AC23" s="66" t="s">
        <v>52</v>
      </c>
      <c r="AD23" s="66" t="s">
        <v>52</v>
      </c>
      <c r="AE23" s="31" t="s">
        <v>52</v>
      </c>
      <c r="AF23" s="32" t="s">
        <v>52</v>
      </c>
      <c r="AG23" s="93" t="s">
        <v>52</v>
      </c>
      <c r="AH23" s="42" t="s">
        <v>52</v>
      </c>
    </row>
    <row r="24" spans="1:34" ht="186" x14ac:dyDescent="0.35">
      <c r="A24" s="35">
        <v>5</v>
      </c>
      <c r="B24" s="121" t="s">
        <v>97</v>
      </c>
      <c r="C24" s="121" t="s">
        <v>52</v>
      </c>
      <c r="D24" s="121" t="s">
        <v>98</v>
      </c>
      <c r="E24" s="121" t="s">
        <v>54</v>
      </c>
      <c r="F24" s="121" t="s">
        <v>55</v>
      </c>
      <c r="G24" s="121" t="s">
        <v>56</v>
      </c>
      <c r="H24" s="121" t="s">
        <v>57</v>
      </c>
      <c r="I24" s="122" t="s">
        <v>99</v>
      </c>
      <c r="J24" s="123" t="s">
        <v>100</v>
      </c>
      <c r="K24" s="29">
        <v>84724005</v>
      </c>
      <c r="L24" s="29">
        <v>84724005</v>
      </c>
      <c r="M24" s="29">
        <v>51428571</v>
      </c>
      <c r="N24" s="29">
        <v>51428571</v>
      </c>
      <c r="O24" s="29">
        <v>51428571</v>
      </c>
      <c r="P24" s="29">
        <f>+O24/2</f>
        <v>25714285.5</v>
      </c>
      <c r="Q24" s="44" t="s">
        <v>52</v>
      </c>
      <c r="R24" s="81" t="s">
        <v>52</v>
      </c>
      <c r="S24" s="73" t="s">
        <v>52</v>
      </c>
      <c r="T24" s="48" t="s">
        <v>52</v>
      </c>
      <c r="U24" s="48" t="s">
        <v>52</v>
      </c>
      <c r="V24" s="48" t="s">
        <v>52</v>
      </c>
      <c r="W24" s="48" t="s">
        <v>52</v>
      </c>
      <c r="X24" s="168" t="s">
        <v>101</v>
      </c>
      <c r="Y24" s="30" t="s">
        <v>52</v>
      </c>
      <c r="Z24" s="72" t="s">
        <v>52</v>
      </c>
      <c r="AA24" s="63" t="s">
        <v>59</v>
      </c>
      <c r="AB24" s="54" t="s">
        <v>102</v>
      </c>
      <c r="AC24" s="66" t="s">
        <v>52</v>
      </c>
      <c r="AD24" s="31" t="s">
        <v>103</v>
      </c>
      <c r="AE24" s="31" t="s">
        <v>52</v>
      </c>
      <c r="AF24" s="69" t="s">
        <v>52</v>
      </c>
      <c r="AG24" s="93" t="s">
        <v>52</v>
      </c>
      <c r="AH24" s="42" t="s">
        <v>52</v>
      </c>
    </row>
    <row r="25" spans="1:34" ht="15.5" x14ac:dyDescent="0.35">
      <c r="A25" s="35">
        <v>6</v>
      </c>
      <c r="B25" s="61"/>
      <c r="C25" s="61"/>
      <c r="D25" s="87"/>
      <c r="E25" s="61"/>
      <c r="F25" s="61"/>
      <c r="G25" s="61"/>
      <c r="H25" s="61"/>
      <c r="I25" s="62"/>
      <c r="J25" s="86"/>
      <c r="K25" s="80"/>
      <c r="L25" s="29"/>
      <c r="M25" s="29"/>
      <c r="N25" s="29"/>
      <c r="O25" s="29"/>
      <c r="P25" s="43"/>
      <c r="Q25" s="44"/>
      <c r="R25" s="81"/>
      <c r="S25" s="73"/>
      <c r="T25" s="46"/>
      <c r="U25" s="48"/>
      <c r="V25" s="48"/>
      <c r="W25" s="47"/>
      <c r="X25" s="47"/>
      <c r="Y25" s="30"/>
      <c r="Z25" s="72"/>
      <c r="AA25" s="63"/>
      <c r="AB25" s="32"/>
      <c r="AC25" s="66"/>
      <c r="AD25" s="31"/>
      <c r="AE25" s="117"/>
      <c r="AF25" s="69"/>
      <c r="AG25" s="93"/>
      <c r="AH25" s="42"/>
    </row>
    <row r="26" spans="1:34" ht="15.5" x14ac:dyDescent="0.35">
      <c r="A26" s="35">
        <v>7</v>
      </c>
      <c r="B26" s="61"/>
      <c r="C26" s="61"/>
      <c r="D26" s="87"/>
      <c r="E26" s="61"/>
      <c r="F26" s="61"/>
      <c r="G26" s="61"/>
      <c r="H26" s="61"/>
      <c r="I26" s="120"/>
      <c r="J26" s="120"/>
      <c r="K26" s="80"/>
      <c r="L26" s="29"/>
      <c r="M26" s="29"/>
      <c r="N26" s="29"/>
      <c r="O26" s="29"/>
      <c r="P26" s="43"/>
      <c r="Q26" s="44"/>
      <c r="R26" s="81"/>
      <c r="S26" s="73"/>
      <c r="T26" s="46"/>
      <c r="U26" s="48"/>
      <c r="V26" s="48"/>
      <c r="W26" s="47"/>
      <c r="X26" s="47"/>
      <c r="Y26" s="30"/>
      <c r="Z26" s="72"/>
      <c r="AA26" s="63"/>
      <c r="AB26" s="32"/>
      <c r="AC26" s="66"/>
      <c r="AD26" s="31"/>
      <c r="AE26" s="117"/>
      <c r="AF26" s="69"/>
      <c r="AG26" s="93"/>
      <c r="AH26" s="42"/>
    </row>
    <row r="27" spans="1:34" ht="15.5" x14ac:dyDescent="0.35">
      <c r="A27" s="35">
        <v>8</v>
      </c>
      <c r="B27" s="61"/>
      <c r="C27" s="61"/>
      <c r="D27" s="87"/>
      <c r="E27" s="61"/>
      <c r="F27" s="61"/>
      <c r="G27" s="61"/>
      <c r="H27" s="61"/>
      <c r="I27" s="120"/>
      <c r="J27" s="120"/>
      <c r="K27" s="80"/>
      <c r="L27" s="29"/>
      <c r="M27" s="29"/>
      <c r="N27" s="29"/>
      <c r="O27" s="29"/>
      <c r="P27" s="45"/>
      <c r="Q27" s="44"/>
      <c r="R27" s="81"/>
      <c r="S27" s="73"/>
      <c r="T27" s="46"/>
      <c r="U27" s="48"/>
      <c r="V27" s="48"/>
      <c r="W27" s="47"/>
      <c r="X27" s="47"/>
      <c r="Y27" s="30"/>
      <c r="Z27" s="72"/>
      <c r="AA27" s="63"/>
      <c r="AB27" s="32"/>
      <c r="AC27" s="66"/>
      <c r="AD27" s="31"/>
      <c r="AE27" s="117"/>
      <c r="AF27" s="69"/>
      <c r="AG27" s="93"/>
      <c r="AH27" s="42"/>
    </row>
    <row r="28" spans="1:34" ht="15.5" x14ac:dyDescent="0.35">
      <c r="A28" s="35">
        <v>9</v>
      </c>
      <c r="B28" s="61"/>
      <c r="C28" s="61"/>
      <c r="D28" s="87"/>
      <c r="E28" s="61"/>
      <c r="F28" s="61"/>
      <c r="G28" s="61"/>
      <c r="H28" s="61"/>
      <c r="I28" s="120"/>
      <c r="J28" s="120"/>
      <c r="K28" s="80"/>
      <c r="L28" s="29"/>
      <c r="M28" s="29"/>
      <c r="N28" s="29"/>
      <c r="O28" s="29"/>
      <c r="P28" s="44"/>
      <c r="Q28" s="44"/>
      <c r="R28" s="81"/>
      <c r="S28" s="73"/>
      <c r="T28" s="46"/>
      <c r="U28" s="48"/>
      <c r="V28" s="48"/>
      <c r="W28" s="47"/>
      <c r="X28" s="47"/>
      <c r="Y28" s="30"/>
      <c r="Z28" s="72"/>
      <c r="AA28" s="63"/>
      <c r="AB28" s="32"/>
      <c r="AC28" s="66"/>
      <c r="AD28" s="31"/>
      <c r="AE28" s="117"/>
      <c r="AF28" s="69"/>
      <c r="AG28" s="93"/>
      <c r="AH28" s="42"/>
    </row>
    <row r="29" spans="1:34" ht="15.5" x14ac:dyDescent="0.35">
      <c r="A29" s="35">
        <v>10</v>
      </c>
      <c r="B29" s="61"/>
      <c r="C29" s="61"/>
      <c r="D29" s="87"/>
      <c r="E29" s="61"/>
      <c r="F29" s="61"/>
      <c r="G29" s="61"/>
      <c r="H29" s="61"/>
      <c r="I29" s="120"/>
      <c r="J29" s="120"/>
      <c r="K29" s="80"/>
      <c r="L29" s="29"/>
      <c r="M29" s="29"/>
      <c r="N29" s="29"/>
      <c r="O29" s="29"/>
      <c r="P29" s="44"/>
      <c r="Q29" s="44"/>
      <c r="R29" s="81"/>
      <c r="S29" s="73"/>
      <c r="T29" s="46"/>
      <c r="U29" s="48"/>
      <c r="V29" s="48"/>
      <c r="W29" s="47"/>
      <c r="X29" s="47"/>
      <c r="Y29" s="30"/>
      <c r="Z29" s="72"/>
      <c r="AA29" s="63"/>
      <c r="AB29" s="32"/>
      <c r="AC29" s="66"/>
      <c r="AD29" s="31"/>
      <c r="AE29" s="117"/>
      <c r="AF29" s="69"/>
      <c r="AG29" s="93"/>
      <c r="AH29" s="42"/>
    </row>
    <row r="30" spans="1:34" ht="15.5" x14ac:dyDescent="0.35">
      <c r="A30" s="35">
        <v>11</v>
      </c>
      <c r="B30" s="61"/>
      <c r="C30" s="61"/>
      <c r="D30" s="87"/>
      <c r="E30" s="61"/>
      <c r="F30" s="61"/>
      <c r="G30" s="61"/>
      <c r="H30" s="61"/>
      <c r="I30" s="62"/>
      <c r="J30" s="86"/>
      <c r="K30" s="80"/>
      <c r="L30" s="29"/>
      <c r="M30" s="29"/>
      <c r="N30" s="29"/>
      <c r="O30" s="29"/>
      <c r="P30" s="44"/>
      <c r="Q30" s="44"/>
      <c r="R30" s="81"/>
      <c r="S30" s="73"/>
      <c r="T30" s="46"/>
      <c r="U30" s="48"/>
      <c r="V30" s="48"/>
      <c r="W30" s="47"/>
      <c r="X30" s="47"/>
      <c r="Y30" s="30"/>
      <c r="Z30" s="72"/>
      <c r="AA30" s="63"/>
      <c r="AB30" s="32"/>
      <c r="AC30" s="66"/>
      <c r="AD30" s="31"/>
      <c r="AE30" s="117"/>
      <c r="AF30" s="69"/>
      <c r="AG30" s="93"/>
      <c r="AH30" s="42"/>
    </row>
    <row r="31" spans="1:34" ht="15.5" x14ac:dyDescent="0.35">
      <c r="A31" s="95"/>
      <c r="B31" s="96"/>
      <c r="C31" s="96"/>
      <c r="D31" s="97"/>
      <c r="E31" s="96"/>
      <c r="F31" s="96"/>
      <c r="G31" s="96"/>
      <c r="H31" s="96"/>
      <c r="I31" s="98"/>
      <c r="J31" s="99"/>
      <c r="K31" s="100"/>
      <c r="L31" s="101"/>
      <c r="M31" s="101"/>
      <c r="N31" s="101"/>
      <c r="O31" s="101"/>
      <c r="P31" s="102"/>
      <c r="Q31" s="102"/>
      <c r="R31" s="103"/>
      <c r="S31" s="104"/>
      <c r="T31" s="105"/>
      <c r="U31" s="106"/>
      <c r="V31" s="106"/>
      <c r="W31" s="107"/>
      <c r="X31" s="107"/>
      <c r="Y31" s="108"/>
      <c r="Z31" s="109"/>
      <c r="AA31" s="110"/>
      <c r="AB31" s="111"/>
      <c r="AC31" s="112"/>
      <c r="AD31" s="113"/>
      <c r="AE31" s="118"/>
      <c r="AF31" s="114"/>
      <c r="AG31" s="115"/>
      <c r="AH31" s="116"/>
    </row>
    <row r="32" spans="1:34" ht="15.5" x14ac:dyDescent="0.35">
      <c r="A32" s="95"/>
      <c r="B32" s="96"/>
      <c r="C32" s="96"/>
      <c r="D32" s="97"/>
      <c r="E32" s="96"/>
      <c r="F32" s="96"/>
      <c r="G32" s="96"/>
      <c r="H32" s="96"/>
      <c r="I32" s="98"/>
      <c r="J32" s="99"/>
      <c r="K32" s="100"/>
      <c r="L32" s="101"/>
      <c r="M32" s="101"/>
      <c r="N32" s="101"/>
      <c r="O32" s="101"/>
      <c r="P32" s="102"/>
      <c r="Q32" s="102"/>
      <c r="R32" s="103"/>
      <c r="S32" s="104"/>
      <c r="T32" s="105"/>
      <c r="U32" s="106"/>
      <c r="V32" s="106"/>
      <c r="W32" s="107"/>
      <c r="X32" s="107"/>
      <c r="Y32" s="108"/>
      <c r="Z32" s="109"/>
      <c r="AA32" s="110"/>
      <c r="AB32" s="111"/>
      <c r="AC32" s="112"/>
      <c r="AD32" s="113"/>
      <c r="AE32" s="118"/>
      <c r="AF32" s="114"/>
      <c r="AG32" s="115"/>
      <c r="AH32" s="116"/>
    </row>
    <row r="33" spans="1:34" ht="15.5" x14ac:dyDescent="0.35">
      <c r="A33" s="95"/>
      <c r="B33" s="96"/>
      <c r="C33" s="96"/>
      <c r="D33" s="97"/>
      <c r="E33" s="96"/>
      <c r="F33" s="96"/>
      <c r="G33" s="96"/>
      <c r="H33" s="96"/>
      <c r="I33" s="98"/>
      <c r="J33" s="99"/>
      <c r="K33" s="100"/>
      <c r="L33" s="101"/>
      <c r="M33" s="101"/>
      <c r="N33" s="101"/>
      <c r="O33" s="101"/>
      <c r="P33" s="102"/>
      <c r="Q33" s="102"/>
      <c r="R33" s="103"/>
      <c r="S33" s="104"/>
      <c r="T33" s="105"/>
      <c r="U33" s="106"/>
      <c r="V33" s="106"/>
      <c r="W33" s="107"/>
      <c r="X33" s="107"/>
      <c r="Y33" s="108"/>
      <c r="Z33" s="109"/>
      <c r="AA33" s="110"/>
      <c r="AB33" s="111"/>
      <c r="AC33" s="112"/>
      <c r="AD33" s="113"/>
      <c r="AE33" s="118"/>
      <c r="AF33" s="114"/>
      <c r="AG33" s="115"/>
      <c r="AH33" s="116"/>
    </row>
    <row r="34" spans="1:34" ht="15.5" x14ac:dyDescent="0.35">
      <c r="A34" s="95"/>
      <c r="B34" s="96"/>
      <c r="C34" s="96"/>
      <c r="D34" s="97"/>
      <c r="E34" s="96"/>
      <c r="F34" s="96"/>
      <c r="G34" s="96"/>
      <c r="H34" s="96"/>
      <c r="I34" s="98"/>
      <c r="J34" s="99"/>
      <c r="K34" s="100"/>
      <c r="L34" s="101"/>
      <c r="M34" s="101"/>
      <c r="N34" s="101"/>
      <c r="O34" s="101"/>
      <c r="P34" s="102"/>
      <c r="Q34" s="102"/>
      <c r="R34" s="103"/>
      <c r="S34" s="104"/>
      <c r="T34" s="105"/>
      <c r="U34" s="106"/>
      <c r="V34" s="106"/>
      <c r="W34" s="107"/>
      <c r="X34" s="107"/>
      <c r="Y34" s="108"/>
      <c r="Z34" s="109"/>
      <c r="AA34" s="110"/>
      <c r="AB34" s="111"/>
      <c r="AC34" s="112"/>
      <c r="AD34" s="113"/>
      <c r="AE34" s="118"/>
      <c r="AF34" s="114"/>
      <c r="AG34" s="115"/>
      <c r="AH34" s="116"/>
    </row>
    <row r="35" spans="1:34" ht="15.5" x14ac:dyDescent="0.35">
      <c r="A35" s="95"/>
      <c r="B35" s="96"/>
      <c r="C35" s="96"/>
      <c r="D35" s="97"/>
      <c r="E35" s="96"/>
      <c r="F35" s="96"/>
      <c r="G35" s="96"/>
      <c r="H35" s="96"/>
      <c r="I35" s="98"/>
      <c r="J35" s="99"/>
      <c r="K35" s="100"/>
      <c r="L35" s="101"/>
      <c r="M35" s="101"/>
      <c r="N35" s="101"/>
      <c r="O35" s="101"/>
      <c r="P35" s="102"/>
      <c r="Q35" s="102"/>
      <c r="R35" s="103"/>
      <c r="S35" s="104"/>
      <c r="T35" s="105"/>
      <c r="U35" s="106"/>
      <c r="V35" s="106"/>
      <c r="W35" s="107"/>
      <c r="X35" s="107"/>
      <c r="Y35" s="108"/>
      <c r="Z35" s="109"/>
      <c r="AA35" s="110"/>
      <c r="AB35" s="111"/>
      <c r="AC35" s="112"/>
      <c r="AD35" s="113"/>
      <c r="AE35" s="118"/>
      <c r="AF35" s="114"/>
      <c r="AG35" s="115"/>
      <c r="AH35" s="116"/>
    </row>
    <row r="36" spans="1:34" ht="15.5" x14ac:dyDescent="0.35">
      <c r="A36" s="88" t="s">
        <v>104</v>
      </c>
      <c r="B36" s="89"/>
      <c r="C36" s="89"/>
      <c r="D36" s="90"/>
      <c r="E36" s="89"/>
      <c r="F36" s="89"/>
      <c r="G36" s="89"/>
      <c r="H36" s="89"/>
      <c r="I36" s="91"/>
      <c r="J36" s="92"/>
      <c r="K36" s="82"/>
      <c r="L36" s="83"/>
      <c r="M36" s="83"/>
      <c r="N36" s="83"/>
      <c r="O36" s="83"/>
      <c r="P36" s="84"/>
      <c r="Q36" s="84"/>
      <c r="R36" s="85"/>
      <c r="S36" s="74"/>
      <c r="T36" s="75"/>
      <c r="U36" s="76"/>
      <c r="V36" s="76"/>
      <c r="W36" s="77"/>
      <c r="X36" s="77"/>
      <c r="Y36" s="78"/>
      <c r="Z36" s="79"/>
      <c r="AA36" s="64"/>
      <c r="AB36" s="65"/>
      <c r="AC36" s="67"/>
      <c r="AD36" s="68"/>
      <c r="AE36" s="119"/>
      <c r="AF36" s="70"/>
      <c r="AG36" s="94"/>
      <c r="AH36" s="71"/>
    </row>
  </sheetData>
  <sheetProtection algorithmName="SHA-512" hashValue="W+33OQDbU/gP5Lz3Y/uNpJVSi4xTdn7hv0I38okVysZR/Hjn7Z9E68g/M6MZ9dfAqAFccoRrv7MqSVoMibyuww==" saltValue="++jGlCjkqUBQNUMzwnLnJA==" spinCount="100000" sheet="1" objects="1" scenarios="1"/>
  <mergeCells count="36">
    <mergeCell ref="B7:I20"/>
    <mergeCell ref="AE3:AE5"/>
    <mergeCell ref="AD3:AD5"/>
    <mergeCell ref="K3:K5"/>
    <mergeCell ref="L3:L5"/>
    <mergeCell ref="M3:M5"/>
    <mergeCell ref="N3:N5"/>
    <mergeCell ref="O3:O5"/>
    <mergeCell ref="P3:P5"/>
    <mergeCell ref="I3:I5"/>
    <mergeCell ref="H3:H5"/>
    <mergeCell ref="J3:J5"/>
    <mergeCell ref="C3:C5"/>
    <mergeCell ref="A2:J2"/>
    <mergeCell ref="A3:A5"/>
    <mergeCell ref="B3:B5"/>
    <mergeCell ref="D3:D5"/>
    <mergeCell ref="E3:E5"/>
    <mergeCell ref="F3:F5"/>
    <mergeCell ref="G3:G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s>
  <dataValidations count="5">
    <dataValidation type="list" allowBlank="1" showInputMessage="1" showErrorMessage="1" sqref="E1:E2 E6 E21:E1048576" xr:uid="{00000000-0002-0000-0100-000000000000}">
      <formula1>"Priority, Non-priority"</formula1>
    </dataValidation>
    <dataValidation type="list" allowBlank="1" showInputMessage="1" showErrorMessage="1" sqref="F6 F21:F36" xr:uid="{00000000-0002-0000-0100-000001000000}">
      <formula1>"Project, Large-scale project, Scheme, Large-scale scheme"</formula1>
    </dataValidation>
    <dataValidation type="list" allowBlank="1" showInputMessage="1" showErrorMessage="1" sqref="G1:G2 G119:G1048576" xr:uid="{00000000-0002-0000-0100-000002000000}">
      <formula1>"Early stages, Advanced stage, Completed"</formula1>
    </dataValidation>
    <dataValidation type="list" allowBlank="1" showInputMessage="1" showErrorMessage="1" sqref="H37:H85 G6 G21:G118" xr:uid="{00000000-0002-0000-0100-000003000000}">
      <formula1>"Not started, Tender ongoing, Construction ongoing, Complete"</formula1>
    </dataValidation>
    <dataValidation allowBlank="1" showInputMessage="1" showErrorMessage="1" sqref="H6 H21:H36" xr:uid="{00000000-0002-0000-0100-000004000000}"/>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
  <sheetViews>
    <sheetView tabSelected="1" zoomScale="90" zoomScaleNormal="90" zoomScalePageLayoutView="60" workbookViewId="0">
      <pane xSplit="2" ySplit="2" topLeftCell="C3" activePane="bottomRight" state="frozen"/>
      <selection pane="topRight" activeCell="C1" sqref="C1"/>
      <selection pane="bottomLeft" activeCell="A2" sqref="A2"/>
      <selection pane="bottomRight" activeCell="A9" sqref="A9"/>
    </sheetView>
  </sheetViews>
  <sheetFormatPr defaultColWidth="0" defaultRowHeight="0" customHeight="1" zeroHeight="1" x14ac:dyDescent="0.35"/>
  <cols>
    <col min="1" max="1" width="9.1796875" style="191" customWidth="1"/>
    <col min="2" max="2" width="29.54296875" style="191" customWidth="1"/>
    <col min="3" max="5" width="26" style="192" customWidth="1"/>
    <col min="6" max="6" width="75.453125" style="192" customWidth="1"/>
    <col min="7" max="8" width="26" style="192" customWidth="1"/>
    <col min="9" max="9" width="189.54296875" style="192" customWidth="1"/>
    <col min="10" max="10" width="26" style="192" customWidth="1"/>
    <col min="11" max="11" width="26" style="193" customWidth="1"/>
    <col min="12" max="14" width="26" style="192" customWidth="1"/>
    <col min="15" max="15" width="38.1796875" style="194" customWidth="1"/>
    <col min="16" max="16" width="0" hidden="1" customWidth="1"/>
  </cols>
  <sheetData>
    <row r="1" spans="1:15" ht="15" hidden="1" thickBot="1" x14ac:dyDescent="0.4">
      <c r="A1"/>
      <c r="B1"/>
      <c r="C1" s="24"/>
      <c r="D1" s="24"/>
      <c r="E1" s="24"/>
      <c r="F1" s="24"/>
      <c r="G1" s="24"/>
      <c r="H1" s="24"/>
      <c r="I1" s="24"/>
      <c r="J1" s="24"/>
      <c r="K1" s="24"/>
      <c r="L1" s="24"/>
      <c r="M1" s="24"/>
      <c r="N1" s="24"/>
      <c r="O1" s="27"/>
    </row>
    <row r="2" spans="1:15" ht="66" customHeight="1" thickBot="1" x14ac:dyDescent="0.4">
      <c r="A2" s="36"/>
      <c r="B2" s="37"/>
      <c r="C2" s="268" t="s">
        <v>105</v>
      </c>
      <c r="D2" s="269"/>
      <c r="E2" s="269"/>
      <c r="F2" s="269"/>
      <c r="G2" s="269"/>
      <c r="H2" s="269"/>
      <c r="I2" s="269"/>
      <c r="J2" s="269"/>
      <c r="K2" s="270" t="s">
        <v>106</v>
      </c>
      <c r="L2" s="270"/>
      <c r="M2" s="270"/>
      <c r="N2" s="270"/>
      <c r="O2" s="271"/>
    </row>
    <row r="3" spans="1:15" ht="100.5" customHeight="1" x14ac:dyDescent="0.35">
      <c r="A3" s="272" t="s">
        <v>18</v>
      </c>
      <c r="B3" s="275" t="s">
        <v>107</v>
      </c>
      <c r="C3" s="257" t="s">
        <v>108</v>
      </c>
      <c r="D3" s="260" t="s">
        <v>109</v>
      </c>
      <c r="E3" s="260" t="s">
        <v>110</v>
      </c>
      <c r="F3" s="39"/>
      <c r="G3" s="260" t="s">
        <v>111</v>
      </c>
      <c r="H3" s="260" t="s">
        <v>112</v>
      </c>
      <c r="I3" s="260" t="s">
        <v>113</v>
      </c>
      <c r="J3" s="260" t="s">
        <v>114</v>
      </c>
      <c r="K3" s="266" t="s">
        <v>115</v>
      </c>
      <c r="L3" s="266" t="s">
        <v>116</v>
      </c>
      <c r="M3" s="266" t="s">
        <v>117</v>
      </c>
      <c r="N3" s="266" t="s">
        <v>118</v>
      </c>
      <c r="O3" s="267" t="s">
        <v>119</v>
      </c>
    </row>
    <row r="4" spans="1:15" ht="64.5" customHeight="1" x14ac:dyDescent="0.35">
      <c r="A4" s="273"/>
      <c r="B4" s="276"/>
      <c r="C4" s="258"/>
      <c r="D4" s="261"/>
      <c r="E4" s="261"/>
      <c r="F4" s="40" t="s">
        <v>120</v>
      </c>
      <c r="G4" s="261"/>
      <c r="H4" s="261"/>
      <c r="I4" s="261"/>
      <c r="J4" s="261"/>
      <c r="K4" s="266"/>
      <c r="L4" s="266"/>
      <c r="M4" s="266"/>
      <c r="N4" s="266"/>
      <c r="O4" s="267"/>
    </row>
    <row r="5" spans="1:15" ht="119.15" customHeight="1" thickBot="1" x14ac:dyDescent="0.4">
      <c r="A5" s="274"/>
      <c r="B5" s="277"/>
      <c r="C5" s="259"/>
      <c r="D5" s="262"/>
      <c r="E5" s="262"/>
      <c r="F5" s="41"/>
      <c r="G5" s="262"/>
      <c r="H5" s="262"/>
      <c r="I5" s="262"/>
      <c r="J5" s="262"/>
      <c r="K5" s="266"/>
      <c r="L5" s="266"/>
      <c r="M5" s="266"/>
      <c r="N5" s="266"/>
      <c r="O5" s="267"/>
    </row>
    <row r="6" spans="1:15" ht="341" x14ac:dyDescent="0.35">
      <c r="A6" s="169">
        <v>1</v>
      </c>
      <c r="B6" s="170" t="s">
        <v>121</v>
      </c>
      <c r="C6" s="171" t="s">
        <v>122</v>
      </c>
      <c r="D6" s="28" t="s">
        <v>12</v>
      </c>
      <c r="E6" s="172">
        <v>380952380</v>
      </c>
      <c r="F6" s="55" t="s">
        <v>123</v>
      </c>
      <c r="G6" s="55" t="s">
        <v>124</v>
      </c>
      <c r="H6" s="172">
        <v>114285714</v>
      </c>
      <c r="I6" s="38" t="s">
        <v>125</v>
      </c>
      <c r="J6" s="38" t="s">
        <v>52</v>
      </c>
      <c r="K6" s="51" t="s">
        <v>126</v>
      </c>
      <c r="L6" s="51" t="s">
        <v>127</v>
      </c>
      <c r="M6" s="51" t="s">
        <v>128</v>
      </c>
      <c r="N6" s="28" t="s">
        <v>129</v>
      </c>
      <c r="O6" s="51" t="s">
        <v>130</v>
      </c>
    </row>
    <row r="7" spans="1:15" ht="387.5" x14ac:dyDescent="0.35">
      <c r="A7" s="173">
        <v>2</v>
      </c>
      <c r="B7" s="174" t="s">
        <v>131</v>
      </c>
      <c r="C7" s="175" t="s">
        <v>122</v>
      </c>
      <c r="D7" s="26" t="s">
        <v>12</v>
      </c>
      <c r="E7" s="49">
        <v>293944738</v>
      </c>
      <c r="F7" s="56" t="s">
        <v>132</v>
      </c>
      <c r="G7" s="56" t="s">
        <v>124</v>
      </c>
      <c r="H7" s="49">
        <v>132275132</v>
      </c>
      <c r="I7" s="34" t="s">
        <v>133</v>
      </c>
      <c r="J7" s="34" t="s">
        <v>52</v>
      </c>
      <c r="K7" s="176" t="s">
        <v>126</v>
      </c>
      <c r="L7" s="52" t="s">
        <v>134</v>
      </c>
      <c r="M7" s="52" t="s">
        <v>135</v>
      </c>
      <c r="N7" s="26" t="s">
        <v>129</v>
      </c>
      <c r="O7" s="53" t="s">
        <v>130</v>
      </c>
    </row>
    <row r="8" spans="1:15" s="177" customFormat="1" ht="409.5" x14ac:dyDescent="0.35">
      <c r="A8" s="173">
        <v>3</v>
      </c>
      <c r="B8" s="174" t="s">
        <v>136</v>
      </c>
      <c r="C8" s="175" t="s">
        <v>122</v>
      </c>
      <c r="D8" s="25" t="s">
        <v>12</v>
      </c>
      <c r="E8" s="49">
        <v>8571429</v>
      </c>
      <c r="F8" s="50" t="s">
        <v>137</v>
      </c>
      <c r="G8" s="57" t="s">
        <v>138</v>
      </c>
      <c r="H8" s="49">
        <v>8571429</v>
      </c>
      <c r="I8" s="33" t="s">
        <v>139</v>
      </c>
      <c r="J8" s="33" t="s">
        <v>52</v>
      </c>
      <c r="K8" s="53" t="s">
        <v>52</v>
      </c>
      <c r="L8" s="53" t="s">
        <v>52</v>
      </c>
      <c r="M8" s="53" t="s">
        <v>52</v>
      </c>
      <c r="N8" s="53" t="s">
        <v>52</v>
      </c>
      <c r="O8" s="53" t="s">
        <v>52</v>
      </c>
    </row>
    <row r="9" spans="1:15" s="177" customFormat="1" ht="15.5" x14ac:dyDescent="0.35">
      <c r="A9" s="195"/>
      <c r="B9" s="196"/>
      <c r="C9" s="197"/>
      <c r="D9" s="198"/>
      <c r="E9" s="199"/>
      <c r="F9" s="200"/>
      <c r="G9" s="201"/>
      <c r="H9" s="199"/>
      <c r="I9" s="202"/>
      <c r="J9" s="202"/>
      <c r="K9" s="201"/>
      <c r="L9" s="201"/>
      <c r="M9" s="201"/>
      <c r="N9" s="201"/>
      <c r="O9" s="201"/>
    </row>
    <row r="10" spans="1:15" ht="167.15" customHeight="1" x14ac:dyDescent="0.35">
      <c r="A10" s="173">
        <v>4</v>
      </c>
      <c r="B10" s="174" t="s">
        <v>140</v>
      </c>
      <c r="C10" s="175" t="s">
        <v>122</v>
      </c>
      <c r="D10" s="25" t="s">
        <v>12</v>
      </c>
      <c r="E10" s="49">
        <v>65000000</v>
      </c>
      <c r="F10" s="49" t="s">
        <v>141</v>
      </c>
      <c r="G10" s="57" t="s">
        <v>142</v>
      </c>
      <c r="H10" s="49">
        <v>65000000</v>
      </c>
      <c r="I10" s="33" t="s">
        <v>143</v>
      </c>
      <c r="J10" s="33" t="s">
        <v>52</v>
      </c>
      <c r="K10" s="33" t="s">
        <v>52</v>
      </c>
      <c r="L10" s="33" t="s">
        <v>52</v>
      </c>
      <c r="M10" s="33" t="s">
        <v>52</v>
      </c>
      <c r="N10" s="33" t="s">
        <v>52</v>
      </c>
      <c r="O10" s="33" t="s">
        <v>52</v>
      </c>
    </row>
    <row r="11" spans="1:15" ht="137.5" customHeight="1" x14ac:dyDescent="0.35">
      <c r="A11" s="173">
        <v>5</v>
      </c>
      <c r="B11" s="174" t="s">
        <v>144</v>
      </c>
      <c r="C11" s="175" t="s">
        <v>122</v>
      </c>
      <c r="D11" s="25" t="s">
        <v>12</v>
      </c>
      <c r="E11" s="49">
        <v>200000000</v>
      </c>
      <c r="F11" s="57" t="s">
        <v>145</v>
      </c>
      <c r="G11" s="57" t="s">
        <v>146</v>
      </c>
      <c r="H11" s="49">
        <v>200000000</v>
      </c>
      <c r="I11" s="33" t="s">
        <v>147</v>
      </c>
      <c r="J11" s="33" t="s">
        <v>52</v>
      </c>
      <c r="K11" s="263" t="s">
        <v>148</v>
      </c>
      <c r="L11" s="264"/>
      <c r="M11" s="264"/>
      <c r="N11" s="264"/>
      <c r="O11" s="265"/>
    </row>
    <row r="12" spans="1:15" ht="39.75" customHeight="1" x14ac:dyDescent="0.35">
      <c r="A12" s="173">
        <v>6</v>
      </c>
      <c r="B12" s="174"/>
      <c r="C12" s="175"/>
      <c r="D12" s="26"/>
      <c r="E12" s="50"/>
      <c r="F12" s="56"/>
      <c r="G12" s="56"/>
      <c r="H12" s="56"/>
      <c r="I12" s="34"/>
      <c r="J12" s="34"/>
      <c r="K12" s="52"/>
      <c r="L12" s="52"/>
      <c r="M12" s="52"/>
      <c r="N12" s="26"/>
      <c r="O12" s="53"/>
    </row>
    <row r="13" spans="1:15" ht="39.75" customHeight="1" x14ac:dyDescent="0.35">
      <c r="A13" s="173">
        <v>7</v>
      </c>
      <c r="B13" s="174"/>
      <c r="C13" s="175"/>
      <c r="D13" s="25"/>
      <c r="E13" s="50"/>
      <c r="F13" s="57"/>
      <c r="G13" s="57"/>
      <c r="H13" s="57"/>
      <c r="I13" s="33"/>
      <c r="J13" s="33"/>
      <c r="K13" s="53"/>
      <c r="L13" s="53"/>
      <c r="M13" s="53"/>
      <c r="N13" s="25"/>
      <c r="O13" s="52"/>
    </row>
    <row r="14" spans="1:15" ht="39.75" customHeight="1" x14ac:dyDescent="0.35">
      <c r="A14" s="173">
        <v>8</v>
      </c>
      <c r="B14" s="174"/>
      <c r="C14" s="175"/>
      <c r="D14" s="25"/>
      <c r="E14" s="50"/>
      <c r="F14" s="57"/>
      <c r="G14" s="57"/>
      <c r="H14" s="57"/>
      <c r="I14" s="33"/>
      <c r="J14" s="33"/>
      <c r="K14" s="53"/>
      <c r="L14" s="53"/>
      <c r="M14" s="53"/>
      <c r="N14" s="25"/>
      <c r="O14" s="52"/>
    </row>
    <row r="15" spans="1:15" ht="39.75" customHeight="1" x14ac:dyDescent="0.35">
      <c r="A15" s="173">
        <v>9</v>
      </c>
      <c r="B15" s="174"/>
      <c r="C15" s="178"/>
      <c r="D15" s="179"/>
      <c r="E15" s="180"/>
      <c r="F15" s="181"/>
      <c r="G15" s="181"/>
      <c r="H15" s="181"/>
      <c r="I15" s="182"/>
      <c r="J15" s="182"/>
      <c r="K15" s="183"/>
      <c r="L15" s="183"/>
      <c r="M15" s="183"/>
      <c r="N15" s="179"/>
      <c r="O15" s="183"/>
    </row>
    <row r="16" spans="1:15" ht="39.75" customHeight="1" x14ac:dyDescent="0.35">
      <c r="A16" s="173">
        <v>10</v>
      </c>
      <c r="B16" s="174"/>
      <c r="C16" s="178"/>
      <c r="D16" s="179"/>
      <c r="E16" s="180"/>
      <c r="F16" s="181"/>
      <c r="G16" s="181"/>
      <c r="H16" s="181"/>
      <c r="I16" s="182"/>
      <c r="J16" s="182"/>
      <c r="K16" s="183"/>
      <c r="L16" s="183"/>
      <c r="M16" s="183"/>
      <c r="N16" s="179"/>
      <c r="O16" s="183"/>
    </row>
    <row r="17" spans="1:15" ht="39.75" customHeight="1" x14ac:dyDescent="0.35">
      <c r="A17" s="173">
        <v>11</v>
      </c>
      <c r="B17" s="174"/>
      <c r="C17" s="178"/>
      <c r="D17" s="179"/>
      <c r="E17" s="180"/>
      <c r="F17" s="181"/>
      <c r="G17" s="181"/>
      <c r="H17" s="181"/>
      <c r="I17" s="182"/>
      <c r="J17" s="182"/>
      <c r="K17" s="183"/>
      <c r="L17" s="183"/>
      <c r="M17" s="183"/>
      <c r="N17" s="179"/>
      <c r="O17" s="183"/>
    </row>
    <row r="18" spans="1:15" ht="39.75" customHeight="1" thickBot="1" x14ac:dyDescent="0.4">
      <c r="A18" s="184" t="s">
        <v>104</v>
      </c>
      <c r="B18" s="185"/>
      <c r="C18" s="186"/>
      <c r="D18" s="187"/>
      <c r="E18" s="188"/>
      <c r="F18" s="189"/>
      <c r="G18" s="189"/>
      <c r="H18" s="189"/>
      <c r="I18" s="190"/>
      <c r="J18" s="190"/>
      <c r="K18" s="183"/>
      <c r="L18" s="183"/>
      <c r="M18" s="183"/>
      <c r="N18" s="179"/>
      <c r="O18" s="183"/>
    </row>
    <row r="19" spans="1:15" ht="15.75" hidden="1" customHeight="1" thickBot="1" x14ac:dyDescent="0.4"/>
    <row r="20" spans="1:15" ht="15.75" hidden="1" customHeight="1" thickBot="1" x14ac:dyDescent="0.4"/>
  </sheetData>
  <sheetProtection algorithmName="SHA-512" hashValue="pnqrj4bOgu98s5p6TX6EORO4g9dWDEoKKor5GfO7m/L/i5HPa1eFK6Q8JaMf9IHiEEX5UAT/5TJrBq611/HcaQ==" saltValue="OwfknjgO9bKmBvfMACdMcw==" spinCount="100000" sheet="1" objects="1" scenarios="1"/>
  <mergeCells count="17">
    <mergeCell ref="C2:J2"/>
    <mergeCell ref="K2:O2"/>
    <mergeCell ref="A3:A5"/>
    <mergeCell ref="B3:B5"/>
    <mergeCell ref="C3:C5"/>
    <mergeCell ref="D3:D5"/>
    <mergeCell ref="E3:E5"/>
    <mergeCell ref="G3:G5"/>
    <mergeCell ref="H3:H5"/>
    <mergeCell ref="I3:I5"/>
    <mergeCell ref="K11:O11"/>
    <mergeCell ref="J3:J5"/>
    <mergeCell ref="K3:K5"/>
    <mergeCell ref="L3:L5"/>
    <mergeCell ref="M3:M5"/>
    <mergeCell ref="N3:N5"/>
    <mergeCell ref="O3:O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25"/>
  <sheetViews>
    <sheetView workbookViewId="0">
      <selection activeCell="F14" sqref="F14"/>
    </sheetView>
  </sheetViews>
  <sheetFormatPr defaultRowHeight="14.5" x14ac:dyDescent="0.35"/>
  <cols>
    <col min="2" max="2" width="11" customWidth="1"/>
  </cols>
  <sheetData>
    <row r="2" spans="1:15" x14ac:dyDescent="0.35">
      <c r="B2" t="s">
        <v>149</v>
      </c>
      <c r="C2" t="s">
        <v>150</v>
      </c>
    </row>
    <row r="3" spans="1:15" x14ac:dyDescent="0.35">
      <c r="B3" t="s">
        <v>151</v>
      </c>
      <c r="C3" t="s">
        <v>152</v>
      </c>
    </row>
    <row r="4" spans="1:15" x14ac:dyDescent="0.35">
      <c r="B4" s="12" t="s">
        <v>153</v>
      </c>
      <c r="C4" s="204">
        <v>2021</v>
      </c>
    </row>
    <row r="5" spans="1:15" x14ac:dyDescent="0.35">
      <c r="A5" s="14"/>
      <c r="B5" s="17" t="s">
        <v>154</v>
      </c>
      <c r="C5" s="204">
        <v>2022</v>
      </c>
    </row>
    <row r="6" spans="1:15" x14ac:dyDescent="0.35">
      <c r="A6" s="14"/>
      <c r="B6" s="17" t="s">
        <v>155</v>
      </c>
      <c r="C6" s="204">
        <v>2023</v>
      </c>
    </row>
    <row r="7" spans="1:15" x14ac:dyDescent="0.35">
      <c r="A7" s="14"/>
      <c r="B7" s="17" t="s">
        <v>156</v>
      </c>
      <c r="C7" s="204">
        <v>2024</v>
      </c>
    </row>
    <row r="8" spans="1:15" x14ac:dyDescent="0.35">
      <c r="A8" s="14"/>
      <c r="B8" s="17" t="s">
        <v>157</v>
      </c>
      <c r="C8" s="204">
        <v>2025</v>
      </c>
    </row>
    <row r="9" spans="1:15" x14ac:dyDescent="0.35">
      <c r="A9" s="14"/>
      <c r="B9" s="17" t="s">
        <v>158</v>
      </c>
      <c r="C9" s="204">
        <v>2026</v>
      </c>
    </row>
    <row r="10" spans="1:15" x14ac:dyDescent="0.35">
      <c r="A10" s="14"/>
      <c r="B10" s="17" t="s">
        <v>159</v>
      </c>
      <c r="C10" s="204">
        <v>2027</v>
      </c>
    </row>
    <row r="11" spans="1:15" x14ac:dyDescent="0.35">
      <c r="A11" s="14"/>
      <c r="B11" s="17" t="s">
        <v>160</v>
      </c>
      <c r="C11" s="204">
        <v>2028</v>
      </c>
    </row>
    <row r="12" spans="1:15" x14ac:dyDescent="0.35">
      <c r="A12" s="14"/>
      <c r="B12" s="17" t="s">
        <v>12</v>
      </c>
      <c r="C12" s="204">
        <v>2029</v>
      </c>
    </row>
    <row r="13" spans="1:15" x14ac:dyDescent="0.35">
      <c r="A13" s="14"/>
      <c r="B13" s="17" t="s">
        <v>161</v>
      </c>
      <c r="C13" s="204">
        <v>2030</v>
      </c>
    </row>
    <row r="14" spans="1:15" x14ac:dyDescent="0.35">
      <c r="A14" s="14"/>
      <c r="B14" s="17" t="s">
        <v>162</v>
      </c>
      <c r="C14" s="204"/>
    </row>
    <row r="15" spans="1:15" x14ac:dyDescent="0.35">
      <c r="A15" s="14"/>
      <c r="B15" s="17" t="s">
        <v>163</v>
      </c>
      <c r="C15" s="204"/>
      <c r="I15" s="14"/>
      <c r="J15" s="15"/>
      <c r="K15" s="15"/>
      <c r="L15" s="15"/>
      <c r="M15" s="15"/>
      <c r="N15" s="15"/>
      <c r="O15" s="16"/>
    </row>
    <row r="16" spans="1:15" x14ac:dyDescent="0.35">
      <c r="A16" s="14"/>
      <c r="B16" s="17" t="s">
        <v>164</v>
      </c>
      <c r="C16" s="204"/>
      <c r="I16" s="14"/>
      <c r="J16" s="15"/>
      <c r="K16" s="15"/>
      <c r="L16" s="15"/>
      <c r="M16" s="15"/>
      <c r="N16" s="15"/>
      <c r="O16" s="16"/>
    </row>
    <row r="17" spans="1:15" x14ac:dyDescent="0.35">
      <c r="A17" s="14"/>
      <c r="B17" s="17" t="s">
        <v>165</v>
      </c>
      <c r="C17" s="204"/>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00000000-0002-0000-0300-000000000000}">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2.xml><?xml version="1.0" encoding="utf-8"?>
<ds:datastoreItem xmlns:ds="http://schemas.openxmlformats.org/officeDocument/2006/customXml" ds:itemID="{FFD22B80-6C49-42A3-A906-58E5D88CF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7e9b79-a238-4c23-8f8d-deb36af73bea"/>
    <ds:schemaRef ds:uri="827efdc9-378e-418a-934d-4e27c1544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0E01F4-5DFF-4500-800F-F577EFA5000F}">
  <ds:schemaRefs>
    <ds:schemaRef ds:uri="http://schemas.microsoft.com/office/2006/metadata/properties"/>
    <ds:schemaRef ds:uri="http://schemas.microsoft.com/office/infopath/2007/PartnerControls"/>
    <ds:schemaRef ds:uri="http://schemas.microsoft.com/sharepoint/v3"/>
    <ds:schemaRef ds:uri="827efdc9-378e-418a-934d-4e27c154476b"/>
    <ds:schemaRef ds:uri="d47e9b79-a238-4c23-8f8d-deb36af73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GRIGORESCU Diana-Stefania (CLIMA)</cp:lastModifiedBy>
  <cp:revision/>
  <dcterms:created xsi:type="dcterms:W3CDTF">2022-04-08T06:50:01Z</dcterms:created>
  <dcterms:modified xsi:type="dcterms:W3CDTF">2024-07-09T13:14:44Z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2024-07-19T06:14:35Z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8a937ebe-a5db-4c4b-965b-aed1d9919784</vt:lpwstr>
  </property>
  <property fmtid="{D5CDD505-2E9C-101B-9397-08002B2CF9AE}" pid="17" name="MSIP_Label_a2b66c57-0888-49c5-9c42-f8765a044c7f_ContentBits">
    <vt:lpwstr>0</vt:lpwstr>
  </property>
</Properties>
</file>