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net1.cec.eu.int\offline\08\grigdia\My Documents\MF reports from MS\"/>
    </mc:Choice>
  </mc:AlternateContent>
  <bookViews>
    <workbookView xWindow="-120" yWindow="-120" windowWidth="29040" windowHeight="15840" activeTab="2" xr2:uid="{00000000-000D-0000-FFFF-FFFF00000000}"/>
  </bookViews>
  <sheets>
    <sheet name="Introduction " sheetId="3" r:id="rId1"/>
    <sheet name="Annual Report" sheetId="19" r:id="rId2"/>
    <sheet name="Overview Planned Investments" sheetId="18" r:id="rId3"/>
    <sheet name="Dropdown Menu"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1" i="19" l="1"/>
  <c r="Y19" i="19"/>
  <c r="Y18" i="19"/>
  <c r="W18" i="19"/>
  <c r="Y17" i="19"/>
  <c r="W17" i="19"/>
</calcChain>
</file>

<file path=xl/sharedStrings.xml><?xml version="1.0" encoding="utf-8"?>
<sst xmlns="http://schemas.openxmlformats.org/spreadsheetml/2006/main" count="893" uniqueCount="342">
  <si>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</si>
  <si>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</si>
  <si>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</si>
  <si>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</si>
  <si>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scheme val="minor"/>
      </rPr>
      <t xml:space="preserve">This template for annual reports provides 3 worksheets:
</t>
    </r>
    <r>
      <rPr>
        <sz val="11"/>
        <color rgb="FF000000"/>
        <rFont val="Calibri"/>
        <scheme val="minor"/>
      </rPr>
      <t xml:space="preserve">
1. The worksheet labeled</t>
    </r>
    <r>
      <rPr>
        <i/>
        <sz val="11"/>
        <color rgb="FF000000"/>
        <rFont val="Calibri"/>
        <scheme val="minor"/>
      </rPr>
      <t xml:space="preserve"> </t>
    </r>
    <r>
      <rPr>
        <b/>
        <i/>
        <sz val="11"/>
        <color rgb="FF000000"/>
        <rFont val="Calibri"/>
        <scheme val="minor"/>
      </rPr>
      <t>'Introduction'</t>
    </r>
    <r>
      <rPr>
        <sz val="11"/>
        <color rgb="FF000000"/>
        <rFont val="Calibri"/>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scheme val="minor"/>
      </rPr>
      <t>'Annual Report'</t>
    </r>
    <r>
      <rPr>
        <sz val="11"/>
        <color rgb="FF000000"/>
        <rFont val="Calibri"/>
        <scheme val="minor"/>
      </rPr>
      <t xml:space="preserve"> you will find a request for information according to </t>
    </r>
    <r>
      <rPr>
        <b/>
        <sz val="11"/>
        <color rgb="FF000000"/>
        <rFont val="Calibri"/>
        <scheme val="minor"/>
      </rPr>
      <t>Annex II of the Implementing Regulation (EU) 2020/1001</t>
    </r>
    <r>
      <rPr>
        <sz val="11"/>
        <color rgb="FF000000"/>
        <rFont val="Calibri"/>
        <scheme val="minor"/>
      </rPr>
      <t xml:space="preserve">. The requested information is categorised into 6 categories.
</t>
    </r>
  </si>
  <si>
    <r>
      <rPr>
        <sz val="11"/>
        <color rgb="FF000000"/>
        <rFont val="Calibri"/>
        <scheme val="minor"/>
      </rPr>
      <t xml:space="preserve">3. The worksheet titled </t>
    </r>
    <r>
      <rPr>
        <b/>
        <i/>
        <sz val="11"/>
        <color rgb="FF000000"/>
        <rFont val="Calibri"/>
        <scheme val="minor"/>
      </rPr>
      <t>'Overview Planned Investments'</t>
    </r>
    <r>
      <rPr>
        <sz val="11"/>
        <color rgb="FF000000"/>
        <rFont val="Calibri"/>
        <scheme val="minor"/>
      </rPr>
      <t xml:space="preserve"> requires supplementary details according to </t>
    </r>
    <r>
      <rPr>
        <b/>
        <sz val="11"/>
        <color rgb="FF000000"/>
        <rFont val="Calibri"/>
        <scheme val="minor"/>
      </rPr>
      <t>Annex III of the Implementing Regulation (EU) 2020/1001</t>
    </r>
    <r>
      <rPr>
        <sz val="11"/>
        <color rgb="FF000000"/>
        <rFont val="Calibri"/>
        <scheme val="minor"/>
      </rPr>
      <t xml:space="preserve"> and </t>
    </r>
    <r>
      <rPr>
        <i/>
        <sz val="11"/>
        <color rgb="FF000000"/>
        <rFont val="Calibri"/>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</si>
  <si>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</si>
  <si>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</si>
  <si>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</si>
  <si>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</si>
  <si>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</si>
  <si>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</si>
  <si>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Romania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</si>
  <si>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</si>
  <si>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</si>
  <si>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</si>
  <si>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</si>
  <si>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</si>
  <si>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</si>
  <si>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Number and date of the disbursemnet decision</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</si>
  <si>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</si>
  <si>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</si>
  <si>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</si>
  <si>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</si>
  <si>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</si>
  <si>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</si>
  <si>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</si>
  <si>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</si>
  <si>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</si>
  <si>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r>
      <rPr>
        <sz val="12"/>
        <color theme="1"/>
        <rFont val="Calibri"/>
        <family val="2"/>
        <scheme val="minor"/>
      </rPr>
      <t xml:space="preserve">
(as per financing contract)</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</si>
  <si>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
(as per financing contract)</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</si>
  <si>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</si>
  <si>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</si>
  <si>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</si>
  <si>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</si>
  <si>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</si>
  <si>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</si>
  <si>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</si>
  <si>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</si>
  <si>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</si>
  <si>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</si>
  <si>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</si>
  <si>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</si>
  <si>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</si>
  <si>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</si>
  <si>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</si>
  <si>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r>
      <t xml:space="preserve">Total investment costs/total volume of the scheme/project </t>
    </r>
    <r>
      <rPr>
        <sz val="12"/>
        <color rgb="FF00B050"/>
        <rFont val="Calibri"/>
        <family val="2"/>
        <scheme val="minor"/>
      </rPr>
      <t>with VAT</t>
    </r>
    <r>
      <rPr>
        <sz val="12"/>
        <color theme="1"/>
        <rFont val="Calibri"/>
        <family val="2"/>
        <scheme val="minor"/>
      </rPr>
      <t xml:space="preserve"> in EUR
(as per appendix)</t>
    </r>
  </si>
  <si>
    <r>
      <t xml:space="preserve">Total investment costs/total volume of the scheme/project </t>
    </r>
    <r>
      <rPr>
        <sz val="12"/>
        <color theme="5" tint="-0.249977111117893"/>
        <rFont val="Calibri"/>
        <family val="2"/>
        <scheme val="minor"/>
      </rPr>
      <t>without VAT</t>
    </r>
    <r>
      <rPr>
        <sz val="12"/>
        <color theme="1"/>
        <rFont val="Calibri"/>
        <family val="2"/>
        <scheme val="minor"/>
      </rPr>
      <t xml:space="preserve"> in EUR
(as per appedinx)</t>
    </r>
  </si>
  <si>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</si>
  <si>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</si>
  <si>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</si>
  <si>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</si>
  <si>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</si>
  <si>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</si>
  <si>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 xml:space="preserve">	
expected cumulative amount by the end of the investment lifetime
/year</t>
  </si>
  <si>
    <t>Individual Projects</t>
  </si>
  <si>
    <t xml:space="preserve"> C(2021) 9135 final as of December 6, 2021</t>
  </si>
  <si>
    <t xml:space="preserve">MF 2021-2 RO 0-009 </t>
  </si>
  <si>
    <t>N/A</t>
  </si>
  <si>
    <t xml:space="preserve">Building a new 400 kV OHL double circuit Constanța Nord - Medgidia Sud (one circuit equipped) </t>
  </si>
  <si>
    <t xml:space="preserve">Priority  </t>
  </si>
  <si>
    <t>Project</t>
  </si>
  <si>
    <t>Tender ongoing</t>
  </si>
  <si>
    <t>CNTEE Transelectrica S.A</t>
  </si>
  <si>
    <t>RO Constanța County (NUTS code RO223) and crosses 8 administrative units of: Constanța and Medgidia municipalities, Murfatlar town, Bărăganu, Ciocârlia, Cumpăna, Poarta Albă and Valu lui Traian communes.</t>
  </si>
  <si>
    <t>NO</t>
  </si>
  <si>
    <t>NA</t>
  </si>
  <si>
    <t>C(2022) 3496 final as of May 23,2022</t>
  </si>
  <si>
    <t xml:space="preserve">MF 2022-1 RO 0-001 </t>
  </si>
  <si>
    <t xml:space="preserve">Construction of a Photovoltaic Park on the Waste Pile Rovinari Est - Open Pit Mining Unit </t>
  </si>
  <si>
    <t>S. Parc Fotovoltaic Rovinari Est S.A.</t>
  </si>
  <si>
    <t>waste pile Rovinari Est Open Pit Mining Unit</t>
  </si>
  <si>
    <t>MF 2022-1 RO 0-002</t>
  </si>
  <si>
    <t xml:space="preserve">Construction of a Photovoltaic Park on the Waste Pile Pinoasa Open Pit Mining Unit </t>
  </si>
  <si>
    <t>S. Parc Fotovoltaic Pinoasa S.A.</t>
  </si>
  <si>
    <t>waste pile Pinoasa Open Pit Mining Unit</t>
  </si>
  <si>
    <t>66 MW</t>
  </si>
  <si>
    <t xml:space="preserve">MF 2022-1 RO 0-003 </t>
  </si>
  <si>
    <t xml:space="preserve">Construction of a Photovoltaic Park on the Waste Pile Bohorelu - Jilt Open Pit Mining Unit </t>
  </si>
  <si>
    <t>S. Parc Fotovoltaic Bohorelu S.A.</t>
  </si>
  <si>
    <t>waste pile Bohorelu - Jilt Open Pit Mining Unit</t>
  </si>
  <si>
    <t xml:space="preserve">MF 2022-1 RO 0-004 </t>
  </si>
  <si>
    <t xml:space="preserve">Construction of a Photovoltaic Park on the ash and slag closed deposits of SE Isalnita </t>
  </si>
  <si>
    <t>S. Parc Fotovoltaic Ișalnița S.A.</t>
  </si>
  <si>
    <t>the ash and slag closed deposits of SE Isalnita</t>
  </si>
  <si>
    <t xml:space="preserve">MF 2022-1 RO 0-005 </t>
  </si>
  <si>
    <t xml:space="preserve">Construction of a Photovoltaic Park on the ash and slag closed deposits of SE Rovinari </t>
  </si>
  <si>
    <t>S. Parc Fotovoltaic Rovinari S.A.</t>
  </si>
  <si>
    <t>the ash and slag closed deposits of SE Rovinari</t>
  </si>
  <si>
    <t>83 MW</t>
  </si>
  <si>
    <t>MF 2022-1 RO 0-006</t>
  </si>
  <si>
    <t xml:space="preserve">Construction of a Photovoltaic Park on the ash and slag closed deposits of SE Turceni </t>
  </si>
  <si>
    <t>S. Parc Fotovoltaic Turceni S.A.</t>
  </si>
  <si>
    <t>on the ash and slag closed deposits of SE Turceni</t>
  </si>
  <si>
    <t>145161 MWh/year</t>
  </si>
  <si>
    <t>112 MW</t>
  </si>
  <si>
    <t xml:space="preserve">MF 2022-1 RO 0-007 </t>
  </si>
  <si>
    <t xml:space="preserve">Construction of a Photovoltaic Park on the Inner Waste Pile within Tismana 1 - Rosia Rovinari Open Pit Mining Unit </t>
  </si>
  <si>
    <t>S. Parc Fotovoltaic Tismana 1 S.A.</t>
  </si>
  <si>
    <t>the Inner Waste Pile within Tismana 1 – Rosia-Rovinari Open Pit Mining Unit</t>
  </si>
  <si>
    <t>165,085.59 MWh/year</t>
  </si>
  <si>
    <t>128 MW</t>
  </si>
  <si>
    <t xml:space="preserve">MF 2022-1 RO 0-008 </t>
  </si>
  <si>
    <t xml:space="preserve">Construction of a Photovoltaic Park on the Inner Waste Pile Tismana 2 Rosia - Rovinari Open Pit Mining Unit </t>
  </si>
  <si>
    <t>S. Parc Fotovoltaic Tismana 2 S.A.</t>
  </si>
  <si>
    <t>the Inner Waste Pile Tismana 2  Rosia – Rovinari Open Pit Mining Unit</t>
  </si>
  <si>
    <t>168,489.00 MWh/year</t>
  </si>
  <si>
    <t>132 MW</t>
  </si>
  <si>
    <t xml:space="preserve">MF 2022-1 RO 0-009 </t>
  </si>
  <si>
    <t xml:space="preserve">Building a new 400 kV OHL single circuit Gădălin - Suceava, including its interconnection to the National Power Transmission System </t>
  </si>
  <si>
    <t>Not started</t>
  </si>
  <si>
    <r>
      <t xml:space="preserve">RO, 3 counties:
</t>
    </r>
    <r>
      <rPr>
        <b/>
        <sz val="12"/>
        <color theme="1"/>
        <rFont val="Calibri"/>
        <family val="2"/>
        <scheme val="minor"/>
      </rPr>
      <t>1. Cluj (RO113)</t>
    </r>
    <r>
      <rPr>
        <sz val="12"/>
        <color theme="1"/>
        <rFont val="Calibri"/>
        <family val="2"/>
        <charset val="238"/>
        <scheme val="minor"/>
      </rPr>
      <t xml:space="preserve">: Jucu, Bonțida, Sic, Țaga communes 
</t>
    </r>
    <r>
      <rPr>
        <b/>
        <sz val="12"/>
        <color theme="1"/>
        <rFont val="Calibri"/>
        <family val="2"/>
        <scheme val="minor"/>
      </rPr>
      <t>2. Bistrița Năsăud (RO112)</t>
    </r>
    <r>
      <rPr>
        <sz val="12"/>
        <color theme="1"/>
        <rFont val="Calibri"/>
        <family val="2"/>
        <charset val="238"/>
        <scheme val="minor"/>
      </rPr>
      <t xml:space="preserve">: Suceava municipality, Câmpulung Moldovenesc and Vatra Dornei towns, Chiochis, Nușeni, Matei, lechința, Șieu Odorhei, Șintereag, Dumitra, Feldru, Ilva Mică, Leșu, Poiana Ilvei, Măgura Ilvei, Ilva Mare, Lunca Ilvei communes
</t>
    </r>
    <r>
      <rPr>
        <b/>
        <sz val="12"/>
        <color theme="1"/>
        <rFont val="Calibri"/>
        <family val="2"/>
        <scheme val="minor"/>
      </rPr>
      <t>3. Suceava (RO215)</t>
    </r>
    <r>
      <rPr>
        <sz val="12"/>
        <color theme="1"/>
        <rFont val="Calibri"/>
        <family val="2"/>
        <charset val="238"/>
        <scheme val="minor"/>
      </rPr>
      <t xml:space="preserve">: Cosna, Berchișești, Bosanci, Capu Câmpului, Ciocânești, Cornu Lunci, Dorna Cândrenilor, Drăgoiești, Frasin, Fundu Moldovei, Horodniceni, Iacobeni, Ipotești, Moara, Paltinoasa, Pojorâta, Vama communes.   </t>
    </r>
  </si>
  <si>
    <t>395 MW</t>
  </si>
  <si>
    <t>No</t>
  </si>
  <si>
    <t xml:space="preserve">MF 2022-1 RO 0-010 </t>
  </si>
  <si>
    <t xml:space="preserve">Internal Line between Resita and Timisoara/Săcălaz (PCI 3.22.3.), consisting of new 400 kV OHL Resita -Timisoara/Săcălaz and retrofit to 400 kV of 110/2020 kV Timisoara substation </t>
  </si>
  <si>
    <t>The construction along the route of the 400 kV OHL Reșita-Timișoara/Săcălaz crosses 16 Administrative Territorial Units (UAT) from Caraș Severin (6 UAT) and Timiș Counties (10 UAT), being 109.8 km long. 
In Caraș Severin county the 400 kV OHL route crosses the following administrative territorial units: Bocșa town, villages Ezeris, Ramna, Berzovia and Măureni. 
In Timiș County: villages Tormac, Liebling, Sacosul Turcesc, Moșnita Nouă, Pădureni, Parta, Șag, Sanmihaiu Roman and Săcălaz.</t>
  </si>
  <si>
    <t>Yes, there is a delay in the implementation of the project due to the insolvency of the first construction contractor and due to the objections of the National Agency for Public Procurement on the tender documentation for a new contractor</t>
  </si>
  <si>
    <t>MF 2022-1 RO 0-011</t>
  </si>
  <si>
    <t xml:space="preserve">Building the 400 kV OHL Timisoara/Săcălaz - Arad </t>
  </si>
  <si>
    <t>The 400 kV OHL Timișoara – Arad will cross 12 administrative territorial units of Timis (8 UAT) and Arad Counties (4 UAT). 
In Timis County the OHL route crosses the following administrative territorial units: Timișoara City; villages Mosnita Noua, Ghiroda, Dumbravita, Sînandrei, Giarmata, Pischia and Ortisoara. 
In Arad County the OHL route crosses the following administrative territorial units: Arad City; villages Sagu, Fantanele and Vladimirescu.</t>
  </si>
  <si>
    <t xml:space="preserve">MF 2022-1 RO 0-012 </t>
  </si>
  <si>
    <t xml:space="preserve">Converting to 400 kV of the OHL Brazi Vest - Teleajen - Stâlpu </t>
  </si>
  <si>
    <t>Construction ongoing</t>
  </si>
  <si>
    <r>
      <rPr>
        <b/>
        <sz val="12"/>
        <color theme="1"/>
        <rFont val="Calibri"/>
        <family val="2"/>
        <scheme val="minor"/>
      </rPr>
      <t>RO, Prahova county:</t>
    </r>
    <r>
      <rPr>
        <sz val="12"/>
        <color theme="1"/>
        <rFont val="Calibri"/>
        <family val="2"/>
        <charset val="238"/>
        <scheme val="minor"/>
      </rPr>
      <t xml:space="preserve">
</t>
    </r>
    <r>
      <rPr>
        <b/>
        <sz val="12"/>
        <color theme="1"/>
        <rFont val="Calibri"/>
        <family val="2"/>
        <scheme val="minor"/>
      </rPr>
      <t>(NUTS code RO316)</t>
    </r>
    <r>
      <rPr>
        <sz val="12"/>
        <color theme="1"/>
        <rFont val="Calibri"/>
        <family val="2"/>
        <charset val="238"/>
        <scheme val="minor"/>
      </rPr>
      <t xml:space="preserve">: Brazi, Târgșoru Vechi communes 
</t>
    </r>
    <r>
      <rPr>
        <b/>
        <sz val="12"/>
        <color theme="1"/>
        <rFont val="Calibri"/>
        <family val="2"/>
        <scheme val="minor"/>
      </rPr>
      <t/>
    </r>
  </si>
  <si>
    <t xml:space="preserve">MF 2022-1 RO 0-013 </t>
  </si>
  <si>
    <t xml:space="preserve">Pilot project - Refurbishment of the 220/110/20 kV Alba Iulia station - in digital concept station </t>
  </si>
  <si>
    <t>Alba Iulia Town, Alba County ( RO 121)
Sibiu Town, Sibiu County (RO 126)
Bucuresti Town (RO 321)</t>
  </si>
  <si>
    <t>Yes, there is a delay in the implementation of the project due to repeated cancellations of the works tender procedure.</t>
  </si>
  <si>
    <t xml:space="preserve">MF 2022-1 RO 0-014 </t>
  </si>
  <si>
    <t xml:space="preserve">Installation of two modern means of compensating reactive power in the 400/220/110/20 kV Sibiu Sud and 400/220/110/20 kV Bradu substations </t>
  </si>
  <si>
    <r>
      <t xml:space="preserve">400/220/110/20kV Sibiu Sud substation is located in Sibiu, 156 Ștefan cel Mare Street, 
</t>
    </r>
    <r>
      <rPr>
        <b/>
        <sz val="12"/>
        <color theme="1"/>
        <rFont val="Calibri"/>
        <family val="2"/>
        <scheme val="minor"/>
      </rPr>
      <t>Sibiu County. RO126</t>
    </r>
    <r>
      <rPr>
        <sz val="12"/>
        <color theme="1"/>
        <rFont val="Calibri"/>
        <family val="2"/>
        <charset val="238"/>
        <scheme val="minor"/>
      </rPr>
      <t xml:space="preserve">
400/220/110/20kV Bradu substation is located in Bradu commune, Bradu village, 590 Amzărească Street, </t>
    </r>
    <r>
      <rPr>
        <b/>
        <sz val="12"/>
        <color theme="1"/>
        <rFont val="Calibri"/>
        <family val="2"/>
        <scheme val="minor"/>
      </rPr>
      <t>Argeș County. RO311</t>
    </r>
    <r>
      <rPr>
        <sz val="12"/>
        <color theme="1"/>
        <rFont val="Calibri"/>
        <family val="2"/>
        <charset val="238"/>
        <scheme val="minor"/>
      </rPr>
      <t xml:space="preserve">
</t>
    </r>
  </si>
  <si>
    <t>52.336.142,93</t>
  </si>
  <si>
    <t>MF 2022-1 RO 0-015</t>
  </si>
  <si>
    <t>Optimising the operation of the existing 400 kV OHL in NPS (SEN), used for interconnection and power output from Cernavodă nuclear power plant and the renewable-energy power plants in Dobrogea, by installing online monitoring systems (Smart Grid)</t>
  </si>
  <si>
    <t xml:space="preserve">The locations are:
A. 13 power transmission from Cernavodă to the area of Moldavia and Bucharest:
- 400 kV OHL Cernavodă – Gura Ialomiței 1 
- 400 kV OHL Cernavodă – Pelicanu 
- 400 kV OHL Cernavodă – Medgidia Sud 
- 400 kV OHL Cernavodă – Constanţa Nord 
- 400 kV OHL Gutinaș – Smârdan 
- 400 kV OHL București Sud – Pelicanu 
- 400 kV OHL București Sud – Gura Ialomiței 
- 400 kV OHL Cernavodă – Stâlpu 
- 400 kV OHL Cernavodă – Gura Ialomiței 2 
- 400 kV OHL Cernavodă – Gura Ialomiței circ. 3 
- 400 kV OHL Gura Ialomiței – Stâlpu 
- 400 kV OHL Stupina – Medgidia Sud 
- 400 kV OHL Rahman – Medgidia Sud 
B. 10 interconnection OHLs:
- Nădab – Békéscsaba 400kV OHL
- 400 kV OHL Arad – Sandorfalva 
- 400 kV OHL Reșița – Pancevo 1 
- 400 kV OHL Reșița – Pancevo 2 
- 400 kV OHL Porțile de Fier – Djerdap 
- 400 kV OHL Tânțăreni – Kozlodui 1 
- 400 kV OHL Tânțăreni – Kozlodui 2 
- 400 kV OHL Roșiori – Mukacevo 
- 400 kV OHL Medgidia Sud – Varna 
- 400 kV OHL Medgidia Sud – Dobrudja 
</t>
  </si>
  <si>
    <t xml:space="preserve">MF 2022-1 RO 0-016 </t>
  </si>
  <si>
    <t xml:space="preserve">Digitalisation of Electricity Transmission Network in Romania by installing two on-line systems, for Metering and Data Management for measuring the electricity on the wholesale electricity market and for Monitoring the quality of electricity </t>
  </si>
  <si>
    <t>a total of 107 locations out of which 81 Transelectrica Substations + the  largest producers + interconnections</t>
  </si>
  <si>
    <t>Compliance with the latest regulations: the Electricity Metering Code + the European Regulation 2195/2017, to improve the operation of the existing electricity transmission network, increase the reliability and safety of the National Power System.
•     Providing specialised services for national and regional energy markets;
•     Ensuring a high availability of measurement data for OPCOM, BMO and electricity market participants;</t>
  </si>
  <si>
    <t xml:space="preserve">MF 2022-1 RO 1-001 </t>
  </si>
  <si>
    <t xml:space="preserve">Construction of a Natural GasFired Combined Cycle Power Unit of approx. 850 MW at Isalnita </t>
  </si>
  <si>
    <t>Non-priority</t>
  </si>
  <si>
    <t>CE Oltenia</t>
  </si>
  <si>
    <t>signed contract in 2024</t>
  </si>
  <si>
    <t xml:space="preserve">MF 2022-1 RO 1-002 </t>
  </si>
  <si>
    <t xml:space="preserve">Construction of a Natural GasFired Combined Cycle Power Unit of approx. 475 MW at Turceni </t>
  </si>
  <si>
    <t xml:space="preserve">Gorj County </t>
  </si>
  <si>
    <t>C(2023) 3643 final as of May 30, 2023</t>
  </si>
  <si>
    <t>MF 2023-1 RO 1-001</t>
  </si>
  <si>
    <t xml:space="preserve">Gas Transmission Pipeline Black SeaPodisor </t>
  </si>
  <si>
    <t>Transgaz</t>
  </si>
  <si>
    <t>Dobrogea Plateau and the terrace system of the Danube Plain</t>
  </si>
  <si>
    <t>3.438.274,00 MWh/year</t>
  </si>
  <si>
    <t xml:space="preserve">MF 2023-1 RO 1-002 </t>
  </si>
  <si>
    <t>Gas transmission pipeline Ghercești-Jitaru" (including power supply, cathodic protection and fibre optic)</t>
  </si>
  <si>
    <t>Ghercesti - Jitaru</t>
  </si>
  <si>
    <t>C(2023) 9054 final as of December  14, 2023</t>
  </si>
  <si>
    <t>MF 2023-2 RO 0-002</t>
  </si>
  <si>
    <t>DigiTEL Green Pilot Project - Refurbishment of 220/110/20kV Mostistea in digital and low environmental impact substation concept</t>
  </si>
  <si>
    <t>Priority</t>
  </si>
  <si>
    <t>MF 2023-2 RO 0-008</t>
  </si>
  <si>
    <t xml:space="preserve">Supporting the reduction of energy consumption through energy efficiency in the transport sector- sustainable rolling stock </t>
  </si>
  <si>
    <t>Ministry of Transport and Infrastructure</t>
  </si>
  <si>
    <t>MF 2023-2 RO 1-001</t>
  </si>
  <si>
    <t>Gas Transmission Pipeline to supply Mintia Plant (covering other industrial and casnic consumers)</t>
  </si>
  <si>
    <t>SNTGN Transgaz S.A.</t>
  </si>
  <si>
    <t>Sântămăria Orlea, Bretea Română, Băcia, Cârjiți, Vețel villagies, and Călan, Hunedoara, Deva towns in Hunedoara county.</t>
  </si>
  <si>
    <t>Key-program 1 as established in Government's Emergency Ordinance no. 60/2022</t>
  </si>
  <si>
    <t xml:space="preserve">MF 2023-1 RO 0-001 </t>
  </si>
  <si>
    <t xml:space="preserve">Supporting investments in new production capacities of electricity produced from renewable sources - solar, wind and hydro for self-consumption </t>
  </si>
  <si>
    <t>Scheme</t>
  </si>
  <si>
    <t>Order of the Ministry of energy no. 355 as of April 5, 2024 for the approval of the state aid scheme</t>
  </si>
  <si>
    <t>MF 2023-1 RO 0-002</t>
  </si>
  <si>
    <t>Supporting investments in new production capacities of electricity produced from renewable sources - solar, wind and hydro</t>
  </si>
  <si>
    <t>Order of the Ministry of energy no. 353 as of April 5, 2024 for the approval of the state aid scheme</t>
  </si>
  <si>
    <t>MF 2023-1 RO 0-003</t>
  </si>
  <si>
    <t xml:space="preserve">Supporting investments in new production capacities of electricity produced from renewable sources - solar, wind and hydro for self-consumption for public institutions </t>
  </si>
  <si>
    <t>N/A*</t>
  </si>
  <si>
    <t xml:space="preserve">On 11.08.2023, an announcement was published on the ME website for the public consultation of the Applicant's Guide regarding the Support of investments in new production capacities of electricity produced from renewable sources for self-consumption for public institutions. The period for public consultation was 30 days from the publication of the announcement at the address: https://energie.gov.ro/anunt-consultare-publica-a-ghidul-solicitantului-privind-sprijinirea-investitiilor-in-noi-capacitati-de-producere-a-energiei-electrice-produsa-din-surse-regenerabile-pentru-autoconsum-aferent-apelului/ </t>
  </si>
  <si>
    <t>MF 2023-1 RO 0-006</t>
  </si>
  <si>
    <t xml:space="preserve">Supporting investments in new renewable electricity (solar and wind) generation capacities for self-consumption of enterprises in the agricultural and food sectors </t>
  </si>
  <si>
    <t>Order of the Ministry of agriculture and rural development no. 70 as of February 16,2023 for the approval of the state aid scheme as further amended</t>
  </si>
  <si>
    <t>Key-program 3  as established in Government's Emergency Ordinance no. 60/2022</t>
  </si>
  <si>
    <t xml:space="preserve">MF 2022-1 RO 0-017 </t>
  </si>
  <si>
    <t>MF 2023-2 RO 0-006</t>
  </si>
  <si>
    <t xml:space="preserve">Support for the expansion and modernisation of the electricity distribution network </t>
  </si>
  <si>
    <t>On August 9, 2022, the Notice regarding the public consultation of the Applicant's Guide - Support for the expansion and modernization of the electricity distribution network - Fund for modernization was published on the website of the Ministry of Energy. (https://energie.gov.ro/anunt-consultare-publica-ghidul-solicitantului-sprijin-pentru-extinderea-si-modernizarea-retelei-de-distributie-a-energiei-electrice-fondul-pentru-modernizare/ )
On 11.10.2022, at 14.00, it was launched on the ME website at the address:  https://energie.gov.ro/lansare-procedura-necompetitiva-sprijinirea-investitiilor-pentru-extinderea-si-modernizarea-retelei-de-distributie-a-energiei-electrice  , the uncompetitive call for projects with deadline for submission 30.06.2024, 17.00 - Investment Support for the expansion and modernization of the electricity distribution network.</t>
  </si>
  <si>
    <t>110/20 kV Sibiu West transformer station, Sibiu Municipality</t>
  </si>
  <si>
    <t>Distributie Energie Electrica Romania SA</t>
  </si>
  <si>
    <t>Sibiu</t>
  </si>
  <si>
    <t>Modernization of the 110 kV electricity distribution networks in the area of ​​the electrical transformation stations Centru-
Airport-Ioșia-Mecanica</t>
  </si>
  <si>
    <t>Bihor</t>
  </si>
  <si>
    <t>Asset data management subsystem - stage II</t>
  </si>
  <si>
    <t>Inter - regional - Alba
Bihor
Bistriţa-Năsăud
Braşov
Brăila
Buzău
Cluj
Covasna
Dâmboviţa
Galaţi
Harghita
Maramureş
Mureş
Prahova
Satu Mare
Sibiu
Vrancea</t>
  </si>
  <si>
    <t>Modernization of MV electrical overhead lines fed from the SIGHET substation:  20 kV OHL Sighet-Teceu,  20 kV OHL Sighet-Costui and 20 kV OHL Sighet-Radio Vad</t>
  </si>
  <si>
    <t>Maramures</t>
  </si>
  <si>
    <t>Modernization of 110 kV OHL Jugureanu - Pogoanele</t>
  </si>
  <si>
    <t>Buzau</t>
  </si>
  <si>
    <t>The development, modernization and systematization of the medium voltage electrical installations related to the Navodari 110/20kV substation, in order to distribute and supply electricity at the quality level in accordance with the performance standard</t>
  </si>
  <si>
    <t>E-Distributie Dobrogea</t>
  </si>
  <si>
    <t>Constanta</t>
  </si>
  <si>
    <t>Increasing the security of the electricity supply of Dascalu and Petrachioaia localities, by modernizing the Petrachioaia line, Ilfov County</t>
  </si>
  <si>
    <t>E-Distributie Banat</t>
  </si>
  <si>
    <t>Timis</t>
  </si>
  <si>
    <t>Switch to 20 kV distribution networks fed from the 110/20/10 kV Cetate and Fratelia substations</t>
  </si>
  <si>
    <t>E-Distributie Muntenia</t>
  </si>
  <si>
    <t>Ilfov/Bucuresti</t>
  </si>
  <si>
    <t>Increasing the energy efficiency and operational safety of the distribution network in the Târgu Jiu municipality by modernizing, switching installations and equipment operating at a voltage of 6 kV to a higher voltage of 20 kV and integrating this equipment into the SCADA system</t>
  </si>
  <si>
    <t>Distributie Energie Oltenia SA</t>
  </si>
  <si>
    <t>Municipiul Targu Jiu</t>
  </si>
  <si>
    <t>Extension of the public distribution electrical network in the Horezu City, Vârful lui Roman – Izvoarele area
Pleșei, Vâlcea County</t>
  </si>
  <si>
    <t>Valcea</t>
  </si>
  <si>
    <t>Modernization of MV and LV distribution network, in CENAD township - Timiș County</t>
  </si>
  <si>
    <t>Retele Electrice Banat SA</t>
  </si>
  <si>
    <t>Complete modernization and SCADA integration of the Roman laminor transformer station, Neamț County</t>
  </si>
  <si>
    <t>Delgaz GRID SA</t>
  </si>
  <si>
    <t>Neamt</t>
  </si>
  <si>
    <t>Project of Common Interest for Modernization of the electricity network - CARMEN (Carpathian Modernization of Energy Network) Volume 3.1.1 - 110/20/0.4 kV transformer station - Iași Sud</t>
  </si>
  <si>
    <t>Iasi</t>
  </si>
  <si>
    <t>Increasing the energy efficiency and quality of energy supplied to customers by modernizing transformer stations (TS), LV network and related TS branches from Butoiești Commune: Aerial Transformer Station (ATS) Arginești 1 and 2, ATS Buicești 1 and 2, ATS Butoiești (7 units), ATS Gura Motrului, ATS Pluta 1 and 2, ATS Tânțaru 1 and 2, ATS Răduțești, ATS Jugastru</t>
  </si>
  <si>
    <t>Mehedinti</t>
  </si>
  <si>
    <t>Construction of a 110/20/10 kV transformer station in the area of ​​the Someșeni neighborhood,
Cluj-Napoca Municipality, Cluj County</t>
  </si>
  <si>
    <t>Distributie Energie Electrica SA</t>
  </si>
  <si>
    <t>Cluj</t>
  </si>
  <si>
    <t>Modernizare L4205 şi îmbunătăţirea calităţii serviciului de distribuţie în zona Valu lui Traian și Murfatlar, Constanţa County</t>
  </si>
  <si>
    <t>Retele Electrice Dobrogea SA</t>
  </si>
  <si>
    <t>Increasing the security of supply to consumers in the Trei Ape recreation area by looping the 20 kV OHL Văliug, from the Mociur substation, with the Slatina Timiș 20 kV OHL, from the Balta Sărată substation</t>
  </si>
  <si>
    <t>Resita, Caransebes, Brebu Nou, Garana, Valiug</t>
  </si>
  <si>
    <t>Key-program 5  as established in Government's Emergency Ordinance no. 60/2022</t>
  </si>
  <si>
    <t>MF 2023-1 RO 0-004</t>
  </si>
  <si>
    <t xml:space="preserve">Support for the modernisation /rehabilitation of the smart district heating network - Type B Projects which do not fall under the incidence of state aid </t>
  </si>
  <si>
    <t>N/A *</t>
  </si>
  <si>
    <t>MF 2023-1 RO 0-005</t>
  </si>
  <si>
    <t xml:space="preserve">Support for the modernisation /rehabilitation of the smart district heating network - Type A Projects which fall under the incidence of state aid </t>
  </si>
  <si>
    <t>Order of the Ministry of energy no. 1137 as of September 13, 2023 for the approval of the state aid scheme</t>
  </si>
  <si>
    <t>* In accordance with the national legislation the financial suport to be granted does not fall under the incidence of state aid.</t>
  </si>
  <si>
    <t>** Pentru SPV-uri, contractele au fost încheiate pe valoarea totală fără TVA din appendix, nu pe valoarea totală cu TVA.</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</si>
  <si>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</si>
  <si>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</si>
  <si>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</si>
  <si>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</si>
  <si>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</si>
  <si>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</si>
  <si>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</si>
  <si>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</si>
  <si>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</si>
  <si>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</si>
  <si>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</si>
  <si>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</si>
  <si>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</si>
  <si>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</si>
  <si>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</si>
  <si>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</si>
  <si>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*Supporting investments in new production capacities of electricity produced from renewable sources - solar, wind and hydro for self-consumption for public institutions</t>
  </si>
  <si>
    <t>Ministry of Energy</t>
  </si>
  <si>
    <t>The financial support in the form of a grant, within the call for proposals is granted for investments for the production of electricity from renewable sources of wind, solar energy or hydro, for self consumption, for public entities.</t>
  </si>
  <si>
    <t>The programme aims to promote investments in the clean energy and energy efficiency sector in order to contribute to the objectives set by the European Green Pact, the targets set in the National Integrated Energy and Climate Change Plan (NIIECP) on the use of energy from renewable sources, as well as those set under the FM, by increasing the share of wind, solar and hydro power generation.</t>
  </si>
  <si>
    <t>11.08.2023 -10.09.2023</t>
  </si>
  <si>
    <t>Web based</t>
  </si>
  <si>
    <t>Administrative-territorial units (UAT)/administrative-territorial subdivisions, defined by Law no. 286 of 6 July 2006 for the modification and completion of Local Public Administration Law no. 215/2001, with subsequent modifications and additions, which produce heat for supply to the transmission and distribution network/own the distribution and transmission system</t>
  </si>
  <si>
    <t>https://energie.gov.ro/wp-content/uploads/2024/01/Intrebari-frecvente-GLT5.pdf</t>
  </si>
  <si>
    <t>*Support for the expansion and modernization of the electricity distribution network</t>
  </si>
  <si>
    <t>Ministry of Energy received until February 13, 2024 a number of 93 applications in total amount of RON 9,411,245,526.20 (about Eur 1,891,593,577.51 January Inforeuro exchange rate of 4.9753 RON/EURO). All the targeted beneficiaries of the investments, the Romanian concessionaire DSOs as defined by the Law no. 123/2012 on electricity and natural gas. this amount exceeds with more than EUR 750 million that it was already allocated in order to finance the investment projects and is insufficient to cover the need for fund which exists on this market. Thus the annual allocation is insufficient to achieve the main results related to the expansion and modernization of the electricity distribution network:
- new or modernized electricity distribution network from a total of 4,000 km;
- increasing the security of energy supply by reducing the number of interruptions;
- creating the necessary infrastructure for the development of new economic activities, as well as the development of the national energy infrastructure to European standards applicable in the field;
- rational use of energy resources by reducing losses;
- minimizing the negative impact on the environment;
- reduction of maintenance costs;
- technical conditions for connecting electric charging stations.
Especially supplementary funds are needed to make the necessary investments for the safe operation of the network, even more to mitigate the consequences of the Russian war of aggression against Ukraine and to remedy the effects of the crisis on the energy market.</t>
  </si>
  <si>
    <t>The scheme supports investments in the extension and modernisation of electricity distribution networks, including investments in reinforcement works on the electricity grid upstream of the connection point to create the technical conditions for the connection of renewable electricity generation plants, energy storage facilities and electric charging stations, as well as upgrading of existing stations and lines leading to an increase in the distribution capacity of the networks, a reduction in own technological consumption, an improvement in the quality parameters of the energy distributed in the area and in the performance indicators of the distribution service with regard to the continuity of electricity supply to consumers and an increase in the degree of security of supply</t>
  </si>
  <si>
    <t>Concessionary electricity distribution operators as defined in Law No 123/2012 on electricity and natural gas, as amended and supplemented, Article 3, item 70.</t>
  </si>
  <si>
    <t>*Retrofit and modernisation of the Micro Hydro Power Plant with an installed power of 9.9 MW within Turceni Thermal Power Plant Branch</t>
  </si>
  <si>
    <t>CEO Oltenia</t>
  </si>
  <si>
    <t>Turceni</t>
  </si>
  <si>
    <t>In accordance with the national and European strategic objectives, the implementation of the priority investment, the micro hydro power plant located on the Jiu River aims to achieve the following investment objectives:
✓Installed capacity (starting with the second quarter in 2026): 7473 kW;
✓Estimated electricity production: ~24,002 MWh/year;
✓Total reduction of CO2 emissions: ~19602 tCO2/year;
✓Direct jobs created: 30 jobs during implementation and 3 jobs during operation;
✓Total costs: EUR 7,921,949 excluding VAT;
✓Total eligible costs: EUR 7,921,949 excluding VAT;
✓Being at the end of its lifetime, without a retrofit process, its hydropower potential will be lost</t>
  </si>
  <si>
    <t>The long-term objective is to generate clean and safe electricity throughout the new lifetime of the generation capacity and to preserve the existing hydropower potential</t>
  </si>
  <si>
    <t>*Support for the modernisation /rehabilitation of the smart district heating network - Type B Projects which do not fall under the incidence of state aid</t>
  </si>
  <si>
    <t>The financed investments aim to strengthen the thermal network upstream of the connection point in order to create the technical conditions necessary for the connection of the thermal energy production plants from renewable sources, namely the modernizations/restorations of the existing stations/lines for the consolidation of the district heating network, which leads to the increase of the transmission and distribution capacity of the networks, reducing its own technological consumption, improving the quality parameters of the economy distributed in the area and the performance indicators of the distribution service regarding the continuity of the thermal energy supply to consumers, increasing the degree of security of supply. The main expected results are: ● Modernization/rehabilitation of the smart district heating network - Km of modernized network: 92 km,                              ● Increasing the security of heat supply by reducing the number of interruptions,                                                ● Creation of the necessary infrastructure for the development of new economic activities, as well as the development of the national heat infrastructure to the European standards applicable in the field,                                         ● Rational use of heat resources by reducing losses,                                          ● Minimizing negative impact on the environment,                                                 ● It reduced the maintenance costs of the thermal energy distribution networks.
● Reduction of energy losses recorded in the transmission and distribution networks of thermal energy at national level,                    ● Digitization of the networks for the distribution of small third-party energy by collecting and maintaining all the data necessary for the technical and georeferential modelling of the network elements. This fundamentally contributes to the implementation of the concept of intelligent heat distribution network, increasing the head of the action of integrating new forms of production / consumption and facilitating new business models and market structures.</t>
  </si>
  <si>
    <t xml:space="preserve">The state aid scheme was approved by OME  nr. 1137/2023, published in the Official Journal Part 1 nr. 931 of 16 October 2023. </t>
  </si>
  <si>
    <t>Under the goals of the Romanian National Integrated Plan in the field of Energy and of Climate Change 2021-2030, undertaken across the entire national energy policy, Romania has set out to reduce greenhouse gas by a minimum 43,9% and to hit a target of at least 30,7% for renewables out of its total energy consumption in 2030.
One of the priority operational objectives of the National Integrated Plan in the field of Energy and of Climate Change is represented by OP(9) Increasing Energy efficiency - Reducing losses in electricity networks, natural gas and heat delivered in centralized systems. Most of the DH networks in Romania are running on fossil fuel cogeneration power plants (mainly natural gas and to a small extent coal). Many municipalities which have district heating already have approved strategies for investments in smart district heating in order to become energy efficient as is defined by art 2(41) of the Directive 2012/27/EU. In terms of district heating generations, for most DH systems in Romania the current technology is between the 2nd and 3rd generation.</t>
  </si>
  <si>
    <t>*Pilot Project DigiTEL Power Lines of the Future – Converting the 400 kV OHL Isaccea – Tulcea Vest from single circuit to double circuit</t>
  </si>
  <si>
    <t>Transelectrica</t>
  </si>
  <si>
    <t>Isaccea to Tulcea</t>
  </si>
  <si>
    <t>The project aims to construct a new double circuit 400 kV OHL (Overhead Line) connecting the Isaccea and Tulcea Vest substations, by replacing the existing single circuit 400 kV OHL and using innovative tubular towers.</t>
  </si>
  <si>
    <t>The investment  will ensure increasing of the evacuation capacity for the renewable-based electricity produced in Tulcea and Constanța counties (blue circle area from figure above), situated in the south-eastern part of Romania, in Dobrogea region, next to the Black Sea. Due to its geographic specificities, Dobrogea is the region in the Romania with the highest potential for wind power.</t>
  </si>
  <si>
    <t>*Supporting the reduction of energy consumption through energy efficiency in the transport sector- sustainable rolling stock for long distance train services</t>
  </si>
  <si>
    <t>In line with the European Commission’s objectives, the project aims to increase the use of low-carbon technologies in railway transport, through replacing high-consuming rolling stock in terms of energy used and CO2 emissions with sustainable rolling stock, that promotes modal shift. The investments carried out in the proposed project consist of deploying and operating more efficient and cleaner rolling stock across Romania.</t>
  </si>
  <si>
    <t>The specific objectives of the project are given by:
–CO2 emission reduction in the rail sector by replacing existing rolling stock that has high energy consumption and level of CO2 emissions with electric multiple units and electric locomotives for long distance train services, thus determining a reduction of 19,755 tCO2 / year;
– the increase of environmentally friendly transport share by ensuring higher transport capacity and better safety which will determine the shift to rail as an alternative for inter-regional transport, thus generating a GHG-relative emissions reduction of 5,049 tCO2/year, by decreasing the use of high emission transport modes, such as aviation and road transport.</t>
  </si>
  <si>
    <t>*Increasing the transmission capacity of SNT and the security of natural gas supply of the Ișalnița Electrocentrale Branch (Dolj county) and the Turceni Electrocentrale Branch (Gorj county)”</t>
  </si>
  <si>
    <t>TRANSGAZ</t>
  </si>
  <si>
    <t>Ișalnița and Turceni</t>
  </si>
  <si>
    <t>24.244.304,55</t>
  </si>
  <si>
    <t>14.755.604,00</t>
  </si>
  <si>
    <t>The National Integrated Energy and Climate Change Plan (NIECCP) for the period 2021-2030 submitted by Romania was approved by GD 1076/2021 provides for the promotion of investment in new low-carbon electricity generation capacity.
According to letter no. 15767/SIB/ 04.08.2023                                                                                  The Ministry of Energy communicated the production capacities to be developed in Ișalnița, Turceni, Mintia and Iernut and also conveyed that the NIECCP is to be updated so that it reflects the new energy production capacities electricity to be installed in the 4 power plants. In accordance with the national and European strategic objectives mentioned above, the implementation of the proposed
non-priority investment, Increasing the transmission capacity of SNT and the security of natural gas supply of the Ișalnița
Electrocentrale Branch (Dolj county) and the Turceni Electrocentrale Branch (Gorj county)” project turns into the following
expected contributions:
a. Meeting the objective of reducing domestic greenhouse gas emissions by creating the necessary infrastructure to supply gas to natural gas power plants that will replace coal-fired power plants (Isalnita, Turceni) according to the NIECCP for the period 2021-2030. The proposed project contributes to a reduction of CO2 emissions 56.918,13 CO2 to / year.
b. Contributes to the energy efficiency improvement goal with a primary energy saving of 14.474 Toe/year (168.335 MWh/year).
c. Upgrading the National Transmission System (NTS) of natural gas by creating the conditions to be able to transport the natural gas - hydrogen mix to reduce greenhouse gas emissions
d. The possibility of securing natural gas flows to facilitate the processing of rare earth deposits in the South-West and West of Romania under conditions of increased efficiency;</t>
  </si>
  <si>
    <t>*The data is per the Apppendices submitted for the investment proposals within the S1 2024 Investment Committee session. The data will be updated accordingly after the issue of the EC's payment Decision.</t>
  </si>
  <si>
    <r>
      <rPr>
        <b/>
        <sz val="12"/>
        <color theme="1"/>
        <rFont val="Calibri"/>
        <family val="2"/>
        <scheme val="minor"/>
      </rPr>
      <t xml:space="preserve">Key programme 1 </t>
    </r>
    <r>
      <rPr>
        <sz val="12"/>
        <color theme="1"/>
        <rFont val="Calibri"/>
        <family val="2"/>
        <charset val="238"/>
        <scheme val="minor"/>
      </rPr>
      <t>- Support for the construction of electricity storage capacity</t>
    </r>
  </si>
  <si>
    <t xml:space="preserve">The development of electrical energy storage capacities </t>
  </si>
  <si>
    <t>Pending</t>
  </si>
  <si>
    <t>According to the provisions of PNIESC, the development of electrical energy storage capacities will contribute to the integration of SRE in SEN, considering their intermittent/variable character. Specifically, the storage capacities will help to reduce the gaps between the demand and the supply of electricity.
Romania proposes objectives regarding the encouragement of dispatchable consumption in order to ensure the response to variations in demand as well as objectives regarding energy storage. The development and use of the technical-economic potential of SRE in SEN also depends on the development of storage capacities.
The development of energy storage capacities is a solution for ensuring the security of energy supply.
The opportunities identified so far are related to the conclusions of the SEN adequacy study carried out by Transelectrica, which mentions energy storage in the SEN through a "Battery Energy Storage System" (BESS - Battery Energy Storage System). This system can be a valuable resource for solving situations of non-coverage of the load curve, the impact of BESS integration at the RET level having a positive global impact of improving adequacy (at least 10%). According to the same study, BESS has a dual nature: when discharging it behaves as a production source, respectively when charging as an additional consumption/load. From a temporal point of view, the optimal operation scheme involves charging the BESS at load gaps, respectively discharging at the load peak. In this sense, it is recommended to integrate battery energy storage systems (BESS) in the SEN at the level of a capacity of 400 MW and more, especially with the aim of flattening the load curve and ensuring an additional exploitable reserve in the form of system services technology (STS) – quick secondary and tertiary adjustment. Romania will support the development of these technologies in order to ensure the adequacy of SEN.</t>
  </si>
  <si>
    <t>January 2024</t>
  </si>
  <si>
    <t>An announcement was published on the website of the Ministry of Energy regarding the request for expressions of interest for investments in building energy storage capacities financed from the Modernization Fund</t>
  </si>
  <si>
    <t>All types of stakeholders interest in the development of storage capacities: companies, public authorities, etc</t>
  </si>
  <si>
    <t>The interested parties submitted investment proposals in storage capacities amounting to 5 billion euros</t>
  </si>
  <si>
    <r>
      <rPr>
        <b/>
        <sz val="12"/>
        <color theme="1"/>
        <rFont val="Calibri"/>
        <family val="2"/>
        <scheme val="minor"/>
      </rPr>
      <t>Key programme 4 -</t>
    </r>
    <r>
      <rPr>
        <sz val="12"/>
        <color theme="1"/>
        <rFont val="Calibri"/>
        <family val="2"/>
        <charset val="238"/>
        <scheme val="minor"/>
      </rPr>
      <t xml:space="preserve"> Supporting investments in building capacities for the production of green hydrogen in electrolysis plants for industrial consumers</t>
    </r>
  </si>
  <si>
    <t>Building capacities for the production of green hydrogen in electrolysis plants for industrial consumers</t>
  </si>
  <si>
    <t>According to the provisions of PNIESC, development and use of the technical-economic potential of renewables in the National Energy System (SEN) depends on the development of storage capacities and technologies for the injection of green hydrogen in the form of synthesis gas, as well asd the use of green hydrogen in industrial processes.
From the perspective of the energy potential from renewable sources, Romania chose to develop the use of hydrogen in industrial processes, in the context where natural gas represents 34% of the energy mix currently used in the industrial sector, and replacing it with green hydrogen from renewable sources or with a low content of carbon (e.g. from nuclear) is an important way for supporting the decarbonization process. At the same time, the need for heat at high temperatures represents almost 60% of industrial energy demand. Hydrogen is one of the low emission energy carriers/thermal agents suitable for high temperature heat generation.</t>
  </si>
  <si>
    <t>March-April 2024 
(still open)</t>
  </si>
  <si>
    <t>An announcement was published on the website of the Ministry of Energy regarding the Request for Expressions of Interest for Investments in
investments in hydrogen production and its use in industrial applications from the Modernization Fund</t>
  </si>
  <si>
    <t>Industry</t>
  </si>
  <si>
    <t>1. Project "35MW installation for the production of green H2 by electrolysis" of the company OMV Petrom SA, with a budget of 110 million euros, which proposes the production of green hydrogen by electrolysis at the Petrobrazi Refinery, Prahova (installed electrical capacity of 35 MWe and hydrogen production capacity of 21 MWh2), for local use in the processes required for the production of conventional and sustainable fuels, starting from 2028.
2. Project  "Construction of new green hydrogen production and storage capacities consisting of electrifiers, electrical installations, transformer stations, green hydrogen storage system, access roads and fences" of the VERMONT GREEN ENERGY SRL company, with a budget of 32 million euro, which proposes the production of green hydrogen by electrolysis in Răcari, Dâmbovița county (installed electrical capacity of 18 MWe and hydrogen production capacity of 10 MWh2), for local use in the fuel mixture related to the six energy groups existing on the site, starting in 2027.
3. Project  "Construction of a green hydrogen production facility by electrolysis of water" of the FRIZON HOLDING S.A. company, with a budget of 11 million euros, which aims to produce green hydrogen by electrolysis in Tătăranu, Vrancea (installed electrical capacity of 3 MWe and hydrogen production capacity of 1.83 MWh2) for (1) being added to the gas mix used in power plants, (2) usage in sustainable transport fuel production facilities, (3) uptake into distribution and transport networks of methane gas through the supply of green H2 in the natural gas mix.
4. Project  "Production of green hydrogen from water by electrolysis of brine with ion-exchange polymer membrane" of the company Chimcomplex S.A., with a budget of 29 million euros, which proposes the production of green hydrogen by electrolysis of brine in Onești, Bacau (electrical capacity installed capacity of 34 MWe and hydrogen production capacity of 12 MWh2), for local use in the industrial process.
5. Project  "Production of green hydrogen from water by electrolysis of brine with ion-exchange polymer membrane" of the company Chimcomplex S.A., with a budget of 29 million euros, which proposes the production of green hydrogen by electrolysis of brine in Râmnicu Vâlcea (installed electrical capacity of 34 MWe and hydrogen production capacity of 12 MWh2), for local use in the industrial process.
6. Other proposals are still to be received by the end of April 2024 (the previous experience from the NRRP showed that there is a real interest for the production of green hydrogen for industrial use).</t>
  </si>
  <si>
    <r>
      <rPr>
        <b/>
        <sz val="12"/>
        <color theme="1"/>
        <rFont val="Calibri"/>
        <family val="2"/>
        <scheme val="minor"/>
      </rPr>
      <t xml:space="preserve">Key program 5 - </t>
    </r>
    <r>
      <rPr>
        <sz val="12"/>
        <color theme="1"/>
        <rFont val="Calibri"/>
        <family val="2"/>
        <scheme val="minor"/>
      </rPr>
      <t>High-efficiency cogeneration and modernisation of district heating networks -</t>
    </r>
    <r>
      <rPr>
        <sz val="12"/>
        <color theme="1"/>
        <rFont val="Calibri"/>
        <family val="2"/>
        <charset val="238"/>
        <scheme val="minor"/>
      </rPr>
      <t xml:space="preserve"> Support for the development of high-efficiency cogeneration capacities in the district heating sector</t>
    </r>
  </si>
  <si>
    <t>In line with the current vision of the European energy policy and also enhanced within the European Green Deal goals, the investment corresponds to the sustainable development concept and it refers to the following key aspects: the consumers' access to energy sources at stable and affordable prices, sustainable development of renewable power plants, transmission, distribution and consumption, security of energy delivery and the reduction of greenhouse gas emissions.</t>
  </si>
  <si>
    <t>April - May 2024</t>
  </si>
  <si>
    <t>"An announcement was published on the website of the Ministry of Energy regarding the Request for Expressions of Interest for Investments in
development of high-efficiency cogeneration capacities - in the district heating sector industrial applications from the Modernization Fund"</t>
  </si>
  <si>
    <t>All types of stakeholders interest in the development of Investments in
development of high-efficiency cogeneration capacities: companies, public authorities, etc</t>
  </si>
  <si>
    <t>The interested parties submitted investment proposals amounting to 361.950.000 euros</t>
  </si>
  <si>
    <r>
      <rPr>
        <b/>
        <sz val="12"/>
        <color theme="1"/>
        <rFont val="Calibri"/>
        <family val="2"/>
        <scheme val="minor"/>
      </rPr>
      <t xml:space="preserve">Key programme 7 </t>
    </r>
    <r>
      <rPr>
        <sz val="12"/>
        <color theme="1"/>
        <rFont val="Calibri"/>
        <family val="2"/>
        <charset val="238"/>
        <scheme val="minor"/>
      </rPr>
      <t>- Financing of investments for the modernisation at BAT level, with the aim of increasing energy efficiency, of EU-ETS installations in the steel, cement, oil and gas, power generation and other pollutant-intensive industries</t>
    </r>
  </si>
  <si>
    <t>Supporting investments for the modernisation at BAT level, with the aim of increasing energy efficiency, of EU-ETS installations in the steel, cement, oil and gas, power generation and other pollutant-intensive industries</t>
  </si>
  <si>
    <t>The main objective is to reduce greenhouse gas emissions in order to achieve the objectives of the updated National Integrated Energy and Climate Change Plan 2021-2030, approved by H.G. no. 1.076/2021, with any subsequent amendments and additions.</t>
  </si>
  <si>
    <t>Estimated public consultation period 
May-June 2024</t>
  </si>
  <si>
    <t xml:space="preserve"> </t>
  </si>
  <si>
    <t>Existing economic operators - companies and autonomous companies established in accordance with the relevant legislation and registered with the ONRC in Romania and which can prove that they are covered by the EU-ETS at the time of submitting the application.</t>
  </si>
  <si>
    <t>The interested parties submitted investment proposals amounting to 300 milion euros</t>
  </si>
  <si>
    <r>
      <rPr>
        <b/>
        <sz val="12"/>
        <color theme="1"/>
        <rFont val="Calibri"/>
        <family val="2"/>
        <scheme val="minor"/>
      </rPr>
      <t>Key program 8</t>
    </r>
    <r>
      <rPr>
        <sz val="12"/>
        <color theme="1"/>
        <rFont val="Calibri"/>
        <family val="2"/>
        <charset val="238"/>
        <scheme val="minor"/>
      </rPr>
      <t xml:space="preserve"> - State aid scheme aimed at supporting investments in the production of biofuels</t>
    </r>
  </si>
  <si>
    <t>Financial support is granted for investments in new biofuel production capacities or the modernization of existing biofuel production capacities, with the aim of reducing greenhouse gas emissions in the atmosphere generated by the transport sector.</t>
  </si>
  <si>
    <t>To achieve the 2021-2030 ESDP energy and climate targets for 2030 and a climate-neutral Union economy by 2050, in parallel with the creation of new production capacities for environmentally friendly, low-footprint fuels or zero carbon, the best available technologies for reducing carbon emissions will be implemented to decarbonize the industry, as well as the substantial transformation of technological processes, including by considering solutions for carbon capture and storage and increasing energy efficiency in the industry. The financial support is intended to achieve the objectives assumed by Romania, so that a percentage of biofuels of at least 1% in 2025 and at least 3.5% in 2030 is ensured from the final energy consumption in the transport sector. It is also desired achieving effective decarbonisation, in line with the objectives of the European Green Deal as Europe's sustainable growth strategy, combating climate change, in line with the Union's commitments to implement the Paris Agreement and the UN's sustainable development goals, by supporting a transition socially just towards a green economy and supporting low-carbon investments in the energy sectors.</t>
  </si>
  <si>
    <t>June 2023</t>
  </si>
  <si>
    <t>Questionnaire for interviewing potential beneficiaries of the key funding program no. 8 - announcement posted on the website of the Ministry of Energy</t>
  </si>
  <si>
    <t>They are the enterprises (micro-enterprises, small, medium-sized enterprises and large enterprises, including newly established enterprises), legally established and registered with ONRC in Romania, which aim to make investments in the production of biofuels on the territory of Romania.</t>
  </si>
  <si>
    <t>The potential beneficiaries submitted the questionnaire filled in with the requested information and expressed their interest in the development of investment projects in the advanced biofuels sector, intending to build a 2nd generation Bioethanol production unit (by converting lignocellulosic waste-type materials agricultural, respectively wheat and triticale straw), mixture component for gasoline as well as the construction of facilities for the production of SAF/HVO2 (mix component for aviation and diesel) but also for the production of biomethane/biogas.</t>
  </si>
  <si>
    <t>bMS</t>
  </si>
  <si>
    <t>Year</t>
  </si>
  <si>
    <t>Column1</t>
  </si>
  <si>
    <t>Column2</t>
  </si>
  <si>
    <t>-</t>
  </si>
  <si>
    <t>Bulgaria</t>
  </si>
  <si>
    <t>Czechia</t>
  </si>
  <si>
    <t>Estonia</t>
  </si>
  <si>
    <t>Greece</t>
  </si>
  <si>
    <t>Croatia</t>
  </si>
  <si>
    <t>Latvia</t>
  </si>
  <si>
    <t>Lithuania</t>
  </si>
  <si>
    <t>Hungary</t>
  </si>
  <si>
    <t>Poland</t>
  </si>
  <si>
    <t>Portugal</t>
  </si>
  <si>
    <t>Slovenia</t>
  </si>
  <si>
    <t>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</si>
</sst>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00"/>
    <numFmt numFmtId="165" formatCode="0.00\ &quot;MWh&quot;"/>
    <numFmt numFmtId="166" formatCode="0.00\ &quot;tCO2&quot;"/>
    <numFmt numFmtId="167" formatCode="0.00\ &quot;€/tCO2&quot;"/>
    <numFmt numFmtId="168" formatCode="0.00\ &quot;MW&quot;\ "/>
    <numFmt numFmtId="169" formatCode="0.00\ &quot;MWh/year&quot;"/>
    <numFmt numFmtId="170" formatCode="yyyy\-mm\-dd;@"/>
    <numFmt numFmtId="171" formatCode="#,##0.00\ [$€-1]"/>
    <numFmt numFmtId="172" formatCode="#,###.00\ &quot;MWh/year&quot;"/>
    <numFmt numFmtId="173" formatCode="#,###.00\ &quot;tCO2/year&quot;"/>
  </numFmts>
  <fonts count="39"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scheme val="minor"/>
    </font>
    <font>
      <sz val="11"/>
      <color rgb="FF000000"/>
      <name val="Calibri"/>
      <scheme val="minor"/>
    </font>
    <font>
      <i/>
      <sz val="11"/>
      <color rgb="FF000000"/>
      <name val="Calibri"/>
      <scheme val="minor"/>
    </font>
    <font>
      <b/>
      <i/>
      <sz val="11"/>
      <color rgb="FF000000"/>
      <name val="Calibri"/>
      <scheme val="minor"/>
    </font>
    <font>
      <b/>
      <sz val="11"/>
      <color rgb="FF000000"/>
      <name val="Calibri"/>
      <scheme val="minor"/>
    </font>
    <font>
      <sz val="16"/>
      <color theme="1"/>
      <name val="Calibri"/>
      <family val="2"/>
      <scheme val="minor"/>
    </font>
    <font>
      <sz val="12"/>
      <name val="Calibri"/>
      <family val="2"/>
      <charset val="238"/>
      <scheme val="minor"/>
    </font>
    <font>
      <sz val="12"/>
      <color theme="5" tint="-0.249977111117893"/>
      <name val="Calibri"/>
      <family val="2"/>
      <scheme val="minor"/>
    </font>
    <font>
      <sz val="12"/>
      <color theme="1"/>
      <name val="Calibri"/>
    </font>
    <font>
      <sz val="12"/>
      <color rgb="FF000000"/>
      <name val="Calibri"/>
      <family val="2"/>
    </font>
    <font>
      <sz val="12"/>
      <color rgb="FFFF0000"/>
      <name val="Calibri"/>
      <family val="2"/>
      <scheme val="minor"/>
    </font>
    <font>
      <sz val="12"/>
      <name val="Times New Roman"/>
      <family val="1"/>
    </font>
  </fonts>
  <fills count="12">
    <fill>
      <patternFill patternType="none"/>
    </fill>
    <fill>
      <patternFill patternType="gray125"/>
    </fill>
    <fill>
      <patternFill patternType="solid">
        <fgColor rgb="FFD4E1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bgColor theme="0"/>
      </patternFill>
    </fill>
  </fills>
  <borders count="7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medium">
        <color indexed="64"/>
      </right>
      <top style="medium">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rgb="FF000000"/>
      </right>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rgb="FF000000"/>
      </right>
      <top/>
      <bottom style="thin">
        <color rgb="FF000000"/>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s>
  <cellStyleXfs count="4">
    <xf numFmtId="0" fontId="0" fillId="0" borderId="0"/>
    <xf numFmtId="0" fontId="2" fillId="0" borderId="0"/>
    <xf numFmtId="0" fontId="4" fillId="0" borderId="0" applyNumberFormat="0" applyFill="0" applyBorder="0" applyAlignment="0" applyProtection="0"/>
    <xf numFmtId="0" fontId="22" fillId="0" borderId="0"/>
  </cellStyleXfs>
  <cellXfs count="500">
    <xf numFmtId="0" fontId="0" fillId="0" borderId="0" xfId="0"/>
    <xf numFmtId="0" fontId="2" fillId="0" borderId="0" xfId="1"/>
    <xf numFmtId="0" fontId="2" fillId="8" borderId="0" xfId="1" applyFill="1"/>
    <xf numFmtId="0" fontId="2" fillId="9" borderId="0" xfId="1" applyFill="1"/>
    <xf numFmtId="0" fontId="2" fillId="6" borderId="0" xfId="1" applyFill="1"/>
    <xf numFmtId="0" fontId="5" fillId="6" borderId="0" xfId="1" applyFont="1" applyFill="1" applyAlignment="1">
      <alignment vertical="center" wrapText="1"/>
    </xf>
    <xf numFmtId="0" fontId="6" fillId="6" borderId="0" xfId="1" applyFont="1" applyFill="1" applyAlignment="1">
      <alignment horizontal="center" wrapText="1"/>
    </xf>
    <xf numFmtId="0" fontId="4" fillId="6" borderId="0" xfId="2" applyFill="1" applyAlignment="1">
      <alignment wrapText="1"/>
    </xf>
    <xf numFmtId="0" fontId="2" fillId="6" borderId="0" xfId="1" applyFill="1" applyAlignment="1">
      <alignment wrapText="1"/>
    </xf>
    <xf numFmtId="0" fontId="4" fillId="6" borderId="0" xfId="2" applyFill="1"/>
    <xf numFmtId="0" fontId="3" fillId="6" borderId="0" xfId="1" applyFont="1" applyFill="1"/>
    <xf numFmtId="0" fontId="5" fillId="3" borderId="0" xfId="1" applyFont="1" applyFill="1" applyAlignment="1">
      <alignment vertical="center" wrapText="1"/>
    </xf>
    <xf numFmtId="0" fontId="7" fillId="0" borderId="0" xfId="0" applyFont="1"/>
    <xf numFmtId="0" fontId="0" fillId="6"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3" borderId="0" xfId="1" applyFill="1" applyAlignment="1">
      <alignment horizontal="center"/>
    </xf>
    <xf numFmtId="0" fontId="2" fillId="9" borderId="0" xfId="1" applyFill="1" applyAlignment="1">
      <alignment horizontal="center"/>
    </xf>
    <xf numFmtId="0" fontId="18" fillId="9" borderId="0" xfId="1" applyFont="1" applyFill="1" applyAlignment="1">
      <alignment horizontal="left" vertical="center"/>
    </xf>
    <xf numFmtId="0" fontId="19" fillId="9" borderId="0" xfId="1" applyFont="1" applyFill="1" applyAlignment="1">
      <alignment vertical="center" wrapText="1"/>
    </xf>
    <xf numFmtId="0" fontId="11" fillId="9" borderId="8" xfId="1" applyFont="1" applyFill="1" applyBorder="1" applyAlignment="1">
      <alignment horizontal="center" vertical="top"/>
    </xf>
    <xf numFmtId="0" fontId="13" fillId="9" borderId="13" xfId="1" applyFont="1" applyFill="1" applyBorder="1" applyAlignment="1">
      <alignment vertical="top" wrapText="1"/>
    </xf>
    <xf numFmtId="4" fontId="0" fillId="0" borderId="0" xfId="0" applyNumberFormat="1"/>
    <xf numFmtId="164" fontId="0" fillId="0" borderId="0" xfId="0" applyNumberFormat="1"/>
    <xf numFmtId="4" fontId="9" fillId="0" borderId="28" xfId="0" applyNumberFormat="1" applyFont="1" applyBorder="1" applyAlignment="1">
      <alignment horizontal="right"/>
    </xf>
    <xf numFmtId="14" fontId="9" fillId="0" borderId="6" xfId="0" applyNumberFormat="1" applyFont="1" applyBorder="1" applyAlignment="1">
      <alignment horizontal="right"/>
    </xf>
    <xf numFmtId="0" fontId="9" fillId="0" borderId="6" xfId="0" applyFont="1" applyBorder="1" applyAlignment="1">
      <alignment horizontal="right"/>
    </xf>
    <xf numFmtId="0" fontId="0" fillId="9" borderId="23" xfId="0" applyFill="1" applyBorder="1"/>
    <xf numFmtId="0" fontId="0" fillId="9" borderId="5" xfId="0" applyFill="1" applyBorder="1"/>
    <xf numFmtId="4" fontId="10" fillId="6" borderId="2" xfId="0" applyNumberFormat="1" applyFont="1" applyFill="1" applyBorder="1" applyAlignment="1">
      <alignment horizontal="center" vertical="center" wrapText="1"/>
    </xf>
    <xf numFmtId="4" fontId="10" fillId="6" borderId="17" xfId="0" applyNumberFormat="1" applyFont="1" applyFill="1" applyBorder="1" applyAlignment="1">
      <alignment horizontal="center" vertical="center" wrapText="1"/>
    </xf>
    <xf numFmtId="0" fontId="9" fillId="0" borderId="25" xfId="0" applyFont="1" applyBorder="1" applyAlignment="1">
      <alignment horizontal="right"/>
    </xf>
    <xf numFmtId="165" fontId="9" fillId="0" borderId="6" xfId="0" applyNumberFormat="1" applyFont="1" applyBorder="1" applyAlignment="1">
      <alignment horizontal="right"/>
    </xf>
    <xf numFmtId="166" fontId="9" fillId="0" borderId="6" xfId="0" applyNumberFormat="1" applyFont="1" applyBorder="1" applyAlignment="1">
      <alignment horizontal="right"/>
    </xf>
    <xf numFmtId="167" fontId="9" fillId="0" borderId="6" xfId="0" applyNumberFormat="1" applyFont="1" applyBorder="1" applyAlignment="1">
      <alignment horizontal="right"/>
    </xf>
    <xf numFmtId="168" fontId="9" fillId="0" borderId="6" xfId="0" applyNumberFormat="1" applyFont="1" applyBorder="1" applyAlignment="1">
      <alignment horizontal="right"/>
    </xf>
    <xf numFmtId="4" fontId="0" fillId="0" borderId="18" xfId="0" applyNumberFormat="1" applyBorder="1"/>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32" xfId="0" applyFont="1" applyFill="1" applyBorder="1" applyAlignment="1">
      <alignment horizontal="center" vertical="center" wrapText="1"/>
    </xf>
    <xf numFmtId="14" fontId="9" fillId="0" borderId="7" xfId="0" applyNumberFormat="1" applyFont="1" applyBorder="1" applyAlignment="1">
      <alignment horizontal="right"/>
    </xf>
    <xf numFmtId="0" fontId="9" fillId="0" borderId="39" xfId="0" applyFont="1" applyBorder="1" applyAlignment="1">
      <alignment horizontal="right"/>
    </xf>
    <xf numFmtId="164" fontId="9" fillId="0" borderId="28" xfId="0" applyNumberFormat="1" applyFont="1" applyBorder="1" applyAlignment="1">
      <alignment horizontal="right"/>
    </xf>
    <xf numFmtId="14" fontId="9" fillId="0" borderId="39" xfId="0" applyNumberFormat="1" applyFont="1" applyBorder="1" applyAlignment="1">
      <alignment horizontal="right"/>
    </xf>
    <xf numFmtId="0" fontId="9" fillId="0" borderId="40" xfId="0" applyFont="1" applyBorder="1" applyAlignment="1">
      <alignment horizontal="right"/>
    </xf>
    <xf numFmtId="4" fontId="9" fillId="0" borderId="25" xfId="0" applyNumberFormat="1" applyFont="1" applyBorder="1" applyAlignment="1">
      <alignment horizontal="right"/>
    </xf>
    <xf numFmtId="166" fontId="9" fillId="0" borderId="7" xfId="0" applyNumberFormat="1" applyFont="1" applyBorder="1" applyAlignment="1">
      <alignment horizontal="right"/>
    </xf>
    <xf numFmtId="165" fontId="9" fillId="0" borderId="25" xfId="0" applyNumberFormat="1" applyFont="1" applyBorder="1" applyAlignment="1">
      <alignment horizontal="right"/>
    </xf>
    <xf numFmtId="0" fontId="9" fillId="9" borderId="25"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6" xfId="0" applyFont="1" applyBorder="1" applyAlignment="1">
      <alignment horizontal="center" vertical="top" wrapText="1"/>
    </xf>
    <xf numFmtId="0" fontId="9" fillId="9" borderId="52" xfId="0" applyFont="1" applyFill="1" applyBorder="1" applyAlignment="1">
      <alignment horizontal="center" vertical="center" wrapText="1"/>
    </xf>
    <xf numFmtId="0" fontId="9" fillId="0" borderId="39" xfId="0" applyFont="1" applyBorder="1" applyAlignment="1">
      <alignment horizontal="center" vertical="top" wrapText="1"/>
    </xf>
    <xf numFmtId="0" fontId="9" fillId="0" borderId="39" xfId="0" applyFont="1" applyBorder="1" applyAlignment="1">
      <alignment horizontal="center" vertical="center" wrapText="1"/>
    </xf>
    <xf numFmtId="165" fontId="9" fillId="0" borderId="36" xfId="0" applyNumberFormat="1" applyFont="1" applyBorder="1" applyAlignment="1">
      <alignment horizontal="right"/>
    </xf>
    <xf numFmtId="165" fontId="9" fillId="0" borderId="54" xfId="0" applyNumberFormat="1" applyFont="1" applyBorder="1" applyAlignment="1">
      <alignment horizontal="right"/>
    </xf>
    <xf numFmtId="166" fontId="9" fillId="0" borderId="53" xfId="0" applyNumberFormat="1" applyFont="1" applyBorder="1" applyAlignment="1">
      <alignment horizontal="right"/>
    </xf>
    <xf numFmtId="166" fontId="9" fillId="0" borderId="36" xfId="0" applyNumberFormat="1" applyFont="1" applyBorder="1" applyAlignment="1">
      <alignment horizontal="right"/>
    </xf>
    <xf numFmtId="168" fontId="9" fillId="0" borderId="36" xfId="0" applyNumberFormat="1" applyFont="1" applyBorder="1" applyAlignment="1">
      <alignment horizontal="right"/>
    </xf>
    <xf numFmtId="167" fontId="9" fillId="0" borderId="36" xfId="0" applyNumberFormat="1" applyFont="1" applyBorder="1" applyAlignment="1">
      <alignment horizontal="right"/>
    </xf>
    <xf numFmtId="4" fontId="9" fillId="0" borderId="55" xfId="0" applyNumberFormat="1" applyFont="1" applyBorder="1" applyAlignment="1">
      <alignment horizontal="right"/>
    </xf>
    <xf numFmtId="4" fontId="9" fillId="0" borderId="54" xfId="0" applyNumberFormat="1" applyFont="1" applyBorder="1" applyAlignment="1">
      <alignment horizontal="right"/>
    </xf>
    <xf numFmtId="14" fontId="9" fillId="0" borderId="53" xfId="0" applyNumberFormat="1" applyFont="1" applyBorder="1" applyAlignment="1">
      <alignment horizontal="right"/>
    </xf>
    <xf numFmtId="0" fontId="9" fillId="0" borderId="36" xfId="0" applyFont="1" applyBorder="1" applyAlignment="1">
      <alignment horizontal="right"/>
    </xf>
    <xf numFmtId="164" fontId="9" fillId="0" borderId="55" xfId="0" applyNumberFormat="1" applyFont="1" applyBorder="1" applyAlignment="1">
      <alignment horizontal="right"/>
    </xf>
    <xf numFmtId="14" fontId="9" fillId="0" borderId="36" xfId="0" applyNumberFormat="1" applyFont="1" applyBorder="1" applyAlignment="1">
      <alignment horizontal="right"/>
    </xf>
    <xf numFmtId="0" fontId="9" fillId="9" borderId="36" xfId="0" applyFont="1" applyFill="1" applyBorder="1" applyAlignment="1">
      <alignment horizontal="center" vertical="center" wrapText="1"/>
    </xf>
    <xf numFmtId="164" fontId="10" fillId="6" borderId="2" xfId="0" applyNumberFormat="1" applyFont="1" applyFill="1" applyBorder="1" applyAlignment="1">
      <alignment horizontal="center" vertical="center" wrapText="1"/>
    </xf>
    <xf numFmtId="0" fontId="9" fillId="9" borderId="6" xfId="0" applyFont="1" applyFill="1" applyBorder="1" applyAlignment="1">
      <alignment horizontal="center" vertical="top" wrapText="1"/>
    </xf>
    <xf numFmtId="0" fontId="9" fillId="0" borderId="34" xfId="0" applyFont="1" applyBorder="1" applyAlignment="1">
      <alignment horizontal="center" vertical="top" wrapText="1"/>
    </xf>
    <xf numFmtId="0" fontId="9" fillId="9" borderId="34" xfId="0" applyFont="1" applyFill="1" applyBorder="1" applyAlignment="1">
      <alignment horizontal="center" vertical="top" wrapText="1"/>
    </xf>
    <xf numFmtId="164" fontId="9" fillId="0" borderId="6" xfId="0" applyNumberFormat="1" applyFont="1" applyBorder="1" applyAlignment="1">
      <alignment horizontal="right" vertical="top"/>
    </xf>
    <xf numFmtId="164" fontId="9" fillId="0" borderId="29" xfId="0" applyNumberFormat="1" applyFont="1" applyBorder="1" applyAlignment="1">
      <alignment horizontal="right" vertical="top"/>
    </xf>
    <xf numFmtId="4" fontId="10" fillId="6" borderId="49" xfId="0" applyNumberFormat="1" applyFont="1" applyFill="1" applyBorder="1" applyAlignment="1">
      <alignment horizontal="center" vertical="center" wrapText="1"/>
    </xf>
    <xf numFmtId="0" fontId="9" fillId="0" borderId="33" xfId="0" applyFont="1" applyBorder="1" applyAlignment="1">
      <alignment horizontal="center" vertical="top" wrapText="1"/>
    </xf>
    <xf numFmtId="0" fontId="9" fillId="0" borderId="38" xfId="0" applyFont="1" applyBorder="1" applyAlignment="1">
      <alignment horizontal="center" vertical="top" wrapText="1"/>
    </xf>
    <xf numFmtId="164" fontId="9" fillId="0" borderId="39" xfId="0" applyNumberFormat="1" applyFont="1" applyBorder="1" applyAlignment="1">
      <alignment horizontal="right" vertical="top"/>
    </xf>
    <xf numFmtId="164" fontId="9" fillId="0" borderId="50" xfId="0" applyNumberFormat="1" applyFont="1" applyBorder="1" applyAlignment="1">
      <alignment horizontal="right" vertical="top"/>
    </xf>
    <xf numFmtId="0" fontId="9" fillId="9" borderId="48" xfId="0" applyFont="1" applyFill="1" applyBorder="1" applyAlignment="1">
      <alignment horizontal="center" vertical="center" wrapText="1"/>
    </xf>
    <xf numFmtId="165" fontId="9" fillId="0" borderId="9" xfId="0" applyNumberFormat="1" applyFont="1" applyBorder="1" applyAlignment="1">
      <alignment horizontal="right"/>
    </xf>
    <xf numFmtId="165" fontId="9" fillId="0" borderId="52" xfId="0" applyNumberFormat="1" applyFont="1" applyBorder="1" applyAlignment="1">
      <alignment horizontal="right"/>
    </xf>
    <xf numFmtId="166" fontId="9" fillId="0" borderId="24" xfId="0" applyNumberFormat="1" applyFont="1" applyBorder="1" applyAlignment="1">
      <alignment horizontal="right"/>
    </xf>
    <xf numFmtId="166" fontId="9" fillId="0" borderId="9" xfId="0" applyNumberFormat="1" applyFont="1" applyBorder="1" applyAlignment="1">
      <alignment horizontal="right"/>
    </xf>
    <xf numFmtId="168" fontId="9" fillId="0" borderId="9" xfId="0" applyNumberFormat="1" applyFont="1" applyBorder="1" applyAlignment="1">
      <alignment horizontal="right"/>
    </xf>
    <xf numFmtId="167" fontId="9" fillId="0" borderId="9" xfId="0" applyNumberFormat="1" applyFont="1" applyBorder="1" applyAlignment="1">
      <alignment horizontal="right"/>
    </xf>
    <xf numFmtId="4" fontId="9" fillId="0" borderId="27" xfId="0" applyNumberFormat="1" applyFont="1" applyBorder="1" applyAlignment="1">
      <alignment horizontal="right"/>
    </xf>
    <xf numFmtId="4" fontId="9" fillId="0" borderId="52" xfId="0" applyNumberFormat="1" applyFont="1" applyBorder="1" applyAlignment="1">
      <alignment horizontal="right"/>
    </xf>
    <xf numFmtId="14" fontId="9" fillId="0" borderId="24" xfId="0" applyNumberFormat="1" applyFont="1" applyBorder="1" applyAlignment="1">
      <alignment horizontal="right"/>
    </xf>
    <xf numFmtId="0" fontId="9" fillId="0" borderId="9" xfId="0" applyFont="1" applyBorder="1" applyAlignment="1">
      <alignment horizontal="right"/>
    </xf>
    <xf numFmtId="164" fontId="9" fillId="0" borderId="27" xfId="0" applyNumberFormat="1" applyFont="1" applyBorder="1" applyAlignment="1">
      <alignment horizontal="right"/>
    </xf>
    <xf numFmtId="14" fontId="9" fillId="0" borderId="9" xfId="0" applyNumberFormat="1" applyFont="1" applyBorder="1" applyAlignment="1">
      <alignment horizontal="right"/>
    </xf>
    <xf numFmtId="0" fontId="9" fillId="0" borderId="45" xfId="0" applyFont="1" applyBorder="1" applyAlignment="1">
      <alignment horizontal="center" vertical="center" wrapText="1"/>
    </xf>
    <xf numFmtId="0" fontId="9" fillId="9" borderId="46" xfId="0" applyFont="1" applyFill="1" applyBorder="1" applyAlignment="1">
      <alignment horizontal="center" vertical="center" wrapText="1"/>
    </xf>
    <xf numFmtId="0" fontId="9" fillId="9" borderId="54" xfId="0" applyFont="1" applyFill="1" applyBorder="1" applyAlignment="1">
      <alignment horizontal="center" vertical="center" wrapText="1"/>
    </xf>
    <xf numFmtId="164" fontId="9" fillId="0" borderId="56" xfId="0" applyNumberFormat="1" applyFont="1" applyBorder="1" applyAlignment="1">
      <alignment horizontal="right" vertical="top"/>
    </xf>
    <xf numFmtId="164" fontId="9" fillId="0" borderId="36" xfId="0" applyNumberFormat="1" applyFont="1" applyBorder="1" applyAlignment="1">
      <alignment horizontal="right" vertical="top"/>
    </xf>
    <xf numFmtId="0" fontId="9" fillId="9" borderId="37" xfId="0" applyFont="1" applyFill="1" applyBorder="1" applyAlignment="1">
      <alignment horizontal="center" vertical="top" wrapText="1"/>
    </xf>
    <xf numFmtId="164" fontId="9" fillId="0" borderId="49" xfId="0" applyNumberFormat="1" applyFont="1" applyBorder="1" applyAlignment="1">
      <alignment horizontal="right" vertical="top"/>
    </xf>
    <xf numFmtId="164" fontId="9" fillId="0" borderId="2" xfId="0" applyNumberFormat="1" applyFont="1" applyBorder="1" applyAlignment="1">
      <alignment horizontal="right" vertical="top"/>
    </xf>
    <xf numFmtId="165" fontId="9" fillId="0" borderId="2" xfId="0" applyNumberFormat="1" applyFont="1" applyBorder="1" applyAlignment="1">
      <alignment horizontal="right" vertical="top"/>
    </xf>
    <xf numFmtId="165" fontId="9" fillId="0" borderId="3" xfId="0" applyNumberFormat="1" applyFont="1" applyBorder="1" applyAlignment="1">
      <alignment horizontal="right" vertical="top"/>
    </xf>
    <xf numFmtId="166" fontId="9" fillId="0" borderId="1" xfId="0" applyNumberFormat="1" applyFont="1" applyBorder="1" applyAlignment="1">
      <alignment horizontal="right" vertical="top"/>
    </xf>
    <xf numFmtId="166" fontId="9" fillId="0" borderId="2" xfId="0" applyNumberFormat="1" applyFont="1" applyBorder="1" applyAlignment="1">
      <alignment horizontal="right" vertical="top"/>
    </xf>
    <xf numFmtId="168" fontId="9" fillId="0" borderId="2" xfId="0" applyNumberFormat="1" applyFont="1" applyBorder="1" applyAlignment="1">
      <alignment horizontal="right" vertical="top"/>
    </xf>
    <xf numFmtId="167" fontId="9" fillId="0" borderId="2" xfId="0" applyNumberFormat="1" applyFont="1" applyBorder="1" applyAlignment="1">
      <alignment horizontal="right" vertical="top"/>
    </xf>
    <xf numFmtId="4" fontId="9" fillId="0" borderId="47" xfId="0" applyNumberFormat="1" applyFont="1" applyBorder="1" applyAlignment="1">
      <alignment horizontal="right" vertical="top"/>
    </xf>
    <xf numFmtId="4" fontId="9" fillId="0" borderId="3" xfId="0" applyNumberFormat="1" applyFont="1" applyBorder="1" applyAlignment="1">
      <alignment horizontal="right" vertical="top"/>
    </xf>
    <xf numFmtId="14" fontId="9" fillId="0" borderId="1" xfId="0" applyNumberFormat="1" applyFont="1" applyBorder="1" applyAlignment="1">
      <alignment horizontal="right" vertical="top"/>
    </xf>
    <xf numFmtId="0" fontId="9" fillId="0" borderId="2" xfId="0" applyFont="1" applyBorder="1" applyAlignment="1">
      <alignment horizontal="right" vertical="top"/>
    </xf>
    <xf numFmtId="164" fontId="9" fillId="0" borderId="47" xfId="0" applyNumberFormat="1" applyFont="1" applyBorder="1" applyAlignment="1">
      <alignment horizontal="right" vertical="top"/>
    </xf>
    <xf numFmtId="14" fontId="9" fillId="0" borderId="2" xfId="0" applyNumberFormat="1" applyFont="1" applyBorder="1" applyAlignment="1">
      <alignment horizontal="right" vertical="top"/>
    </xf>
    <xf numFmtId="0" fontId="9" fillId="0" borderId="5" xfId="0" applyFont="1" applyBorder="1" applyAlignment="1">
      <alignment horizontal="right" vertical="top"/>
    </xf>
    <xf numFmtId="0" fontId="9" fillId="0" borderId="3" xfId="0" applyFont="1" applyBorder="1" applyAlignment="1">
      <alignment horizontal="right" vertical="top"/>
    </xf>
    <xf numFmtId="0" fontId="9" fillId="9" borderId="39" xfId="0" applyFont="1" applyFill="1" applyBorder="1" applyAlignment="1">
      <alignment horizontal="center" vertical="top" wrapText="1"/>
    </xf>
    <xf numFmtId="0" fontId="9" fillId="9" borderId="40" xfId="0" applyFont="1" applyFill="1" applyBorder="1" applyAlignment="1">
      <alignment horizontal="center" vertical="top" wrapText="1"/>
    </xf>
    <xf numFmtId="165" fontId="9" fillId="0" borderId="39" xfId="0" applyNumberFormat="1" applyFont="1" applyBorder="1" applyAlignment="1">
      <alignment horizontal="right" vertical="top"/>
    </xf>
    <xf numFmtId="165" fontId="9" fillId="0" borderId="40" xfId="0" applyNumberFormat="1" applyFont="1" applyBorder="1" applyAlignment="1">
      <alignment horizontal="right" vertical="top"/>
    </xf>
    <xf numFmtId="166" fontId="9" fillId="0" borderId="38" xfId="0" applyNumberFormat="1" applyFont="1" applyBorder="1" applyAlignment="1">
      <alignment horizontal="right" vertical="top"/>
    </xf>
    <xf numFmtId="166" fontId="9" fillId="0" borderId="39" xfId="0" applyNumberFormat="1" applyFont="1" applyBorder="1" applyAlignment="1">
      <alignment horizontal="right" vertical="top"/>
    </xf>
    <xf numFmtId="168" fontId="9" fillId="0" borderId="39" xfId="0" applyNumberFormat="1" applyFont="1" applyBorder="1" applyAlignment="1">
      <alignment horizontal="right" vertical="top"/>
    </xf>
    <xf numFmtId="167" fontId="9" fillId="0" borderId="39" xfId="0" applyNumberFormat="1" applyFont="1" applyBorder="1" applyAlignment="1">
      <alignment horizontal="right" vertical="top"/>
    </xf>
    <xf numFmtId="4" fontId="9" fillId="0" borderId="41" xfId="0" applyNumberFormat="1" applyFont="1" applyBorder="1" applyAlignment="1">
      <alignment horizontal="right" vertical="top"/>
    </xf>
    <xf numFmtId="4" fontId="9" fillId="0" borderId="40" xfId="0" applyNumberFormat="1" applyFont="1" applyBorder="1" applyAlignment="1">
      <alignment horizontal="right" vertical="top"/>
    </xf>
    <xf numFmtId="14" fontId="9" fillId="0" borderId="38" xfId="0" applyNumberFormat="1" applyFont="1" applyBorder="1" applyAlignment="1">
      <alignment horizontal="right" vertical="top"/>
    </xf>
    <xf numFmtId="0" fontId="9" fillId="0" borderId="39" xfId="0" applyFont="1" applyBorder="1" applyAlignment="1">
      <alignment horizontal="right" vertical="top"/>
    </xf>
    <xf numFmtId="164" fontId="9" fillId="0" borderId="41" xfId="0" applyNumberFormat="1" applyFont="1" applyBorder="1" applyAlignment="1">
      <alignment horizontal="right" vertical="top"/>
    </xf>
    <xf numFmtId="14" fontId="9" fillId="0" borderId="39" xfId="0" applyNumberFormat="1" applyFont="1" applyBorder="1" applyAlignment="1">
      <alignment horizontal="right" vertical="top"/>
    </xf>
    <xf numFmtId="0" fontId="9" fillId="0" borderId="43" xfId="0" applyFont="1" applyBorder="1" applyAlignment="1">
      <alignment horizontal="right" vertical="top"/>
    </xf>
    <xf numFmtId="0" fontId="9" fillId="0" borderId="40" xfId="0" applyFont="1" applyBorder="1" applyAlignment="1">
      <alignment horizontal="right" vertical="top"/>
    </xf>
    <xf numFmtId="0" fontId="9" fillId="0" borderId="51" xfId="0" applyFont="1" applyBorder="1" applyAlignment="1">
      <alignment horizontal="center" vertical="top" wrapText="1"/>
    </xf>
    <xf numFmtId="0" fontId="9" fillId="0" borderId="30" xfId="0" applyFont="1" applyBorder="1" applyAlignment="1">
      <alignment horizontal="center" vertical="top" wrapText="1"/>
    </xf>
    <xf numFmtId="164" fontId="9" fillId="0" borderId="57" xfId="0" applyNumberFormat="1" applyFont="1" applyBorder="1" applyAlignment="1">
      <alignment horizontal="right" vertical="top"/>
    </xf>
    <xf numFmtId="164" fontId="9" fillId="0" borderId="9" xfId="0" applyNumberFormat="1" applyFont="1" applyBorder="1" applyAlignment="1">
      <alignment horizontal="right" vertical="top"/>
    </xf>
    <xf numFmtId="164" fontId="9" fillId="0" borderId="7" xfId="0" applyNumberFormat="1" applyFont="1" applyBorder="1" applyAlignment="1">
      <alignment horizontal="right" vertical="top"/>
    </xf>
    <xf numFmtId="164" fontId="9" fillId="0" borderId="53" xfId="0" applyNumberFormat="1" applyFont="1" applyBorder="1" applyAlignment="1">
      <alignment horizontal="right" vertical="top"/>
    </xf>
    <xf numFmtId="171" fontId="9" fillId="0" borderId="39" xfId="0" applyNumberFormat="1" applyFont="1" applyBorder="1" applyAlignment="1">
      <alignment horizontal="right" vertical="top" wrapText="1"/>
    </xf>
    <xf numFmtId="0" fontId="9" fillId="0" borderId="6" xfId="0" applyFont="1" applyBorder="1" applyAlignment="1">
      <alignment horizontal="right" vertical="top"/>
    </xf>
    <xf numFmtId="165" fontId="9" fillId="0" borderId="6" xfId="0" applyNumberFormat="1" applyFont="1" applyBorder="1" applyAlignment="1">
      <alignment horizontal="right" vertical="top"/>
    </xf>
    <xf numFmtId="166" fontId="9" fillId="0" borderId="6" xfId="0" applyNumberFormat="1" applyFont="1" applyBorder="1" applyAlignment="1">
      <alignment horizontal="right" vertical="top"/>
    </xf>
    <xf numFmtId="168" fontId="9" fillId="0" borderId="6" xfId="0" applyNumberFormat="1" applyFont="1" applyBorder="1" applyAlignment="1">
      <alignment horizontal="right" vertical="top"/>
    </xf>
    <xf numFmtId="167" fontId="9" fillId="0" borderId="6" xfId="0" applyNumberFormat="1" applyFont="1" applyBorder="1" applyAlignment="1">
      <alignment horizontal="right" vertical="top"/>
    </xf>
    <xf numFmtId="4" fontId="9" fillId="0" borderId="6" xfId="0" applyNumberFormat="1" applyFont="1" applyBorder="1" applyAlignment="1">
      <alignment horizontal="right" vertical="top"/>
    </xf>
    <xf numFmtId="14" fontId="9" fillId="0" borderId="6" xfId="0" applyNumberFormat="1" applyFont="1" applyBorder="1" applyAlignment="1">
      <alignment horizontal="right" vertical="top"/>
    </xf>
    <xf numFmtId="4" fontId="9" fillId="0" borderId="6" xfId="0" applyNumberFormat="1" applyFont="1" applyBorder="1" applyAlignment="1">
      <alignment horizontal="center" vertical="center" wrapText="1"/>
    </xf>
    <xf numFmtId="164" fontId="9" fillId="0" borderId="28" xfId="0" applyNumberFormat="1" applyFont="1" applyBorder="1" applyAlignment="1">
      <alignment horizontal="center" vertical="center" wrapText="1"/>
    </xf>
    <xf numFmtId="0" fontId="9" fillId="0" borderId="28" xfId="0" applyFont="1" applyBorder="1" applyAlignment="1">
      <alignment horizontal="center" vertical="center" wrapText="1"/>
    </xf>
    <xf numFmtId="4" fontId="35" fillId="11" borderId="59" xfId="0" applyNumberFormat="1" applyFont="1" applyFill="1" applyBorder="1" applyAlignment="1">
      <alignment horizontal="center" vertical="center" wrapText="1"/>
    </xf>
    <xf numFmtId="4" fontId="35" fillId="11" borderId="61" xfId="0" applyNumberFormat="1" applyFont="1" applyFill="1" applyBorder="1" applyAlignment="1">
      <alignment horizontal="center" vertical="center" wrapText="1"/>
    </xf>
    <xf numFmtId="3" fontId="35" fillId="11" borderId="59" xfId="0" applyNumberFormat="1" applyFont="1" applyFill="1" applyBorder="1" applyAlignment="1">
      <alignment horizontal="center" vertical="center" wrapText="1"/>
    </xf>
    <xf numFmtId="3" fontId="9" fillId="0" borderId="6" xfId="0" applyNumberFormat="1" applyFont="1" applyBorder="1" applyAlignment="1">
      <alignment horizontal="center" vertical="center" wrapText="1"/>
    </xf>
    <xf numFmtId="0" fontId="9" fillId="0" borderId="25" xfId="0" applyFont="1" applyBorder="1" applyAlignment="1">
      <alignment horizontal="center" vertical="center" wrapText="1"/>
    </xf>
    <xf numFmtId="4" fontId="9" fillId="0" borderId="39" xfId="0" applyNumberFormat="1" applyFont="1" applyBorder="1" applyAlignment="1">
      <alignment horizontal="center" vertical="center" wrapText="1"/>
    </xf>
    <xf numFmtId="164" fontId="9" fillId="0" borderId="41" xfId="0" applyNumberFormat="1" applyFont="1" applyBorder="1" applyAlignment="1">
      <alignment horizontal="center" vertical="center" wrapText="1"/>
    </xf>
    <xf numFmtId="0" fontId="9" fillId="0" borderId="41" xfId="0" applyFont="1" applyBorder="1" applyAlignment="1">
      <alignment horizontal="center" vertical="center" wrapText="1"/>
    </xf>
    <xf numFmtId="3" fontId="9" fillId="0" borderId="39" xfId="0" applyNumberFormat="1" applyFont="1" applyBorder="1" applyAlignment="1">
      <alignment horizontal="center" vertical="center" wrapText="1"/>
    </xf>
    <xf numFmtId="0" fontId="9" fillId="0" borderId="40" xfId="0" applyFont="1" applyBorder="1" applyAlignment="1">
      <alignment horizontal="center" vertical="center" wrapText="1"/>
    </xf>
    <xf numFmtId="4" fontId="35" fillId="11" borderId="64" xfId="0" applyNumberFormat="1" applyFont="1" applyFill="1" applyBorder="1" applyAlignment="1">
      <alignment horizontal="center" vertical="center" wrapText="1"/>
    </xf>
    <xf numFmtId="0" fontId="9" fillId="0" borderId="50" xfId="0" applyFont="1" applyBorder="1" applyAlignment="1">
      <alignment horizontal="center" vertical="center" wrapText="1"/>
    </xf>
    <xf numFmtId="4" fontId="9" fillId="0" borderId="7" xfId="0" applyNumberFormat="1" applyFont="1" applyBorder="1" applyAlignment="1">
      <alignment horizontal="center" vertical="center"/>
    </xf>
    <xf numFmtId="4" fontId="9" fillId="0" borderId="25" xfId="0" applyNumberFormat="1" applyFont="1" applyBorder="1" applyAlignment="1">
      <alignment horizontal="left" vertical="top" wrapText="1"/>
    </xf>
    <xf numFmtId="4" fontId="9" fillId="0" borderId="25" xfId="0" applyNumberFormat="1" applyFont="1" applyBorder="1" applyAlignment="1">
      <alignment vertical="top" wrapText="1"/>
    </xf>
    <xf numFmtId="4" fontId="9" fillId="0" borderId="38" xfId="0" applyNumberFormat="1" applyFont="1" applyBorder="1" applyAlignment="1">
      <alignment horizontal="center" vertical="center"/>
    </xf>
    <xf numFmtId="4" fontId="9" fillId="0" borderId="40" xfId="0" applyNumberFormat="1" applyFont="1" applyBorder="1" applyAlignment="1">
      <alignment vertical="top" wrapText="1"/>
    </xf>
    <xf numFmtId="0" fontId="10" fillId="2" borderId="58" xfId="0" applyFont="1" applyFill="1" applyBorder="1" applyAlignment="1">
      <alignment horizontal="center" vertical="center" wrapText="1"/>
    </xf>
    <xf numFmtId="0" fontId="10" fillId="2" borderId="62" xfId="0" applyFont="1" applyFill="1" applyBorder="1" applyAlignment="1">
      <alignment horizontal="center" vertical="center" wrapText="1"/>
    </xf>
    <xf numFmtId="171" fontId="9" fillId="0" borderId="34" xfId="0" applyNumberFormat="1" applyFont="1" applyBorder="1" applyAlignment="1">
      <alignment horizontal="right" vertical="top" wrapText="1"/>
    </xf>
    <xf numFmtId="165" fontId="9" fillId="0" borderId="6" xfId="0" applyNumberFormat="1" applyFont="1" applyBorder="1" applyAlignment="1">
      <alignment horizontal="center" vertical="top"/>
    </xf>
    <xf numFmtId="166" fontId="9" fillId="0" borderId="6" xfId="0" applyNumberFormat="1" applyFont="1" applyBorder="1" applyAlignment="1">
      <alignment horizontal="center" vertical="top"/>
    </xf>
    <xf numFmtId="169" fontId="9" fillId="0" borderId="6" xfId="0" applyNumberFormat="1" applyFont="1" applyBorder="1" applyAlignment="1">
      <alignment horizontal="center" vertical="top"/>
    </xf>
    <xf numFmtId="168" fontId="9" fillId="0" borderId="6" xfId="0" applyNumberFormat="1" applyFont="1" applyBorder="1" applyAlignment="1">
      <alignment horizontal="center" vertical="top"/>
    </xf>
    <xf numFmtId="0" fontId="9" fillId="0" borderId="34" xfId="0" applyFont="1" applyBorder="1" applyAlignment="1">
      <alignment horizontal="right" vertical="top"/>
    </xf>
    <xf numFmtId="170" fontId="9" fillId="0" borderId="6" xfId="0" applyNumberFormat="1" applyFont="1" applyBorder="1" applyAlignment="1">
      <alignment horizontal="center" vertical="top"/>
    </xf>
    <xf numFmtId="14" fontId="9" fillId="0" borderId="6" xfId="0" applyNumberFormat="1" applyFont="1" applyBorder="1" applyAlignment="1">
      <alignment horizontal="center" vertical="top"/>
    </xf>
    <xf numFmtId="0" fontId="9" fillId="0" borderId="42" xfId="0" applyFont="1" applyBorder="1" applyAlignment="1">
      <alignment horizontal="right" vertical="top"/>
    </xf>
    <xf numFmtId="0" fontId="9" fillId="0" borderId="37" xfId="0" applyFont="1" applyBorder="1" applyAlignment="1">
      <alignment horizontal="right" vertical="top"/>
    </xf>
    <xf numFmtId="171" fontId="9" fillId="0" borderId="6" xfId="0" applyNumberFormat="1" applyFont="1" applyBorder="1" applyAlignment="1">
      <alignment horizontal="right" vertical="top" wrapText="1"/>
    </xf>
    <xf numFmtId="14" fontId="9" fillId="0" borderId="29" xfId="0" applyNumberFormat="1" applyFont="1" applyBorder="1" applyAlignment="1">
      <alignment horizontal="right" vertical="top"/>
    </xf>
    <xf numFmtId="0" fontId="9" fillId="0" borderId="32" xfId="0" applyFont="1" applyBorder="1" applyAlignment="1">
      <alignment horizontal="right" vertical="top"/>
    </xf>
    <xf numFmtId="0" fontId="9" fillId="0" borderId="25" xfId="0" applyFont="1" applyBorder="1" applyAlignment="1">
      <alignment horizontal="right" vertical="top"/>
    </xf>
    <xf numFmtId="171" fontId="9" fillId="0" borderId="6" xfId="0" applyNumberFormat="1" applyFont="1" applyBorder="1" applyAlignment="1">
      <alignment horizontal="center" vertical="top" wrapText="1"/>
    </xf>
    <xf numFmtId="14" fontId="9" fillId="0" borderId="29" xfId="0" applyNumberFormat="1" applyFont="1" applyBorder="1" applyAlignment="1">
      <alignment horizontal="center" vertical="top"/>
    </xf>
    <xf numFmtId="0" fontId="9" fillId="0" borderId="6" xfId="0" applyFont="1" applyBorder="1" applyAlignment="1">
      <alignment horizontal="center" vertical="top"/>
    </xf>
    <xf numFmtId="14" fontId="9" fillId="0" borderId="6" xfId="0" applyNumberFormat="1" applyFont="1" applyBorder="1" applyAlignment="1">
      <alignment horizontal="left" vertical="top" wrapText="1"/>
    </xf>
    <xf numFmtId="0" fontId="9" fillId="0" borderId="32" xfId="0" applyFont="1" applyBorder="1" applyAlignment="1">
      <alignment horizontal="center" vertical="top"/>
    </xf>
    <xf numFmtId="0" fontId="9" fillId="0" borderId="25" xfId="0" applyFont="1" applyBorder="1" applyAlignment="1">
      <alignment horizontal="center" vertical="top"/>
    </xf>
    <xf numFmtId="0" fontId="33" fillId="9" borderId="6" xfId="0" applyFont="1" applyFill="1" applyBorder="1" applyAlignment="1">
      <alignment horizontal="center" vertical="top" wrapText="1"/>
    </xf>
    <xf numFmtId="0" fontId="9" fillId="9" borderId="6" xfId="0" applyFont="1" applyFill="1" applyBorder="1" applyAlignment="1">
      <alignment horizontal="left" vertical="top" wrapText="1"/>
    </xf>
    <xf numFmtId="0" fontId="9" fillId="9" borderId="9" xfId="0" applyFont="1" applyFill="1" applyBorder="1" applyAlignment="1">
      <alignment horizontal="center" vertical="top" wrapText="1"/>
    </xf>
    <xf numFmtId="0" fontId="9" fillId="9" borderId="25" xfId="0" applyFont="1" applyFill="1" applyBorder="1" applyAlignment="1">
      <alignment horizontal="center" vertical="top" wrapText="1"/>
    </xf>
    <xf numFmtId="165" fontId="9" fillId="0" borderId="9" xfId="0" applyNumberFormat="1" applyFont="1" applyBorder="1" applyAlignment="1">
      <alignment horizontal="center" vertical="top"/>
    </xf>
    <xf numFmtId="166" fontId="9" fillId="0" borderId="9" xfId="0" applyNumberFormat="1" applyFont="1" applyBorder="1" applyAlignment="1">
      <alignment horizontal="right" vertical="top"/>
    </xf>
    <xf numFmtId="168" fontId="9" fillId="0" borderId="9" xfId="0" applyNumberFormat="1" applyFont="1" applyBorder="1" applyAlignment="1">
      <alignment horizontal="right" vertical="top"/>
    </xf>
    <xf numFmtId="167" fontId="9" fillId="0" borderId="9" xfId="0" applyNumberFormat="1" applyFont="1" applyBorder="1" applyAlignment="1">
      <alignment horizontal="right" vertical="top"/>
    </xf>
    <xf numFmtId="4" fontId="9" fillId="0" borderId="52" xfId="0" applyNumberFormat="1" applyFont="1" applyBorder="1" applyAlignment="1">
      <alignment horizontal="right" vertical="top"/>
    </xf>
    <xf numFmtId="165" fontId="9" fillId="0" borderId="34" xfId="0" applyNumberFormat="1" applyFont="1" applyBorder="1" applyAlignment="1">
      <alignment horizontal="center" vertical="top"/>
    </xf>
    <xf numFmtId="166" fontId="9" fillId="0" borderId="33" xfId="0" applyNumberFormat="1" applyFont="1" applyBorder="1" applyAlignment="1">
      <alignment horizontal="center" vertical="top"/>
    </xf>
    <xf numFmtId="4" fontId="9" fillId="0" borderId="25" xfId="0" applyNumberFormat="1" applyFont="1" applyBorder="1" applyAlignment="1">
      <alignment horizontal="right" vertical="top"/>
    </xf>
    <xf numFmtId="0" fontId="9" fillId="9" borderId="52" xfId="0" applyFont="1" applyFill="1" applyBorder="1" applyAlignment="1">
      <alignment horizontal="center" vertical="top" wrapText="1"/>
    </xf>
    <xf numFmtId="0" fontId="0" fillId="0" borderId="0" xfId="0" applyAlignment="1">
      <alignment horizontal="center"/>
    </xf>
    <xf numFmtId="0" fontId="9" fillId="9" borderId="34" xfId="0" applyFont="1" applyFill="1" applyBorder="1" applyAlignment="1">
      <alignment horizontal="center" vertical="top"/>
    </xf>
    <xf numFmtId="0" fontId="9" fillId="9" borderId="34" xfId="0" applyFont="1" applyFill="1" applyBorder="1" applyAlignment="1">
      <alignment horizontal="left" vertical="top" wrapText="1"/>
    </xf>
    <xf numFmtId="0" fontId="9" fillId="0" borderId="0" xfId="0" applyFont="1" applyAlignment="1">
      <alignment vertical="top"/>
    </xf>
    <xf numFmtId="0" fontId="9" fillId="9" borderId="6" xfId="0" applyFont="1" applyFill="1" applyBorder="1" applyAlignment="1">
      <alignment horizontal="center" vertical="top"/>
    </xf>
    <xf numFmtId="0" fontId="9" fillId="0" borderId="0" xfId="0" applyFont="1" applyAlignment="1">
      <alignment horizontal="center" vertical="top"/>
    </xf>
    <xf numFmtId="0" fontId="9" fillId="0" borderId="9" xfId="0" applyFont="1" applyBorder="1" applyAlignment="1">
      <alignment horizontal="center" vertical="top"/>
    </xf>
    <xf numFmtId="0" fontId="9" fillId="0" borderId="9" xfId="0" applyFont="1" applyBorder="1" applyAlignment="1">
      <alignment horizontal="center" vertical="top" wrapText="1"/>
    </xf>
    <xf numFmtId="0" fontId="9" fillId="0" borderId="29" xfId="0" applyFont="1" applyBorder="1" applyAlignment="1">
      <alignment horizontal="center" vertical="top" wrapText="1"/>
    </xf>
    <xf numFmtId="0" fontId="9" fillId="9" borderId="36" xfId="0" applyFont="1" applyFill="1" applyBorder="1" applyAlignment="1">
      <alignment horizontal="center" vertical="top"/>
    </xf>
    <xf numFmtId="0" fontId="9" fillId="9" borderId="36" xfId="0" applyFont="1" applyFill="1" applyBorder="1" applyAlignment="1">
      <alignment horizontal="left" vertical="top" wrapText="1"/>
    </xf>
    <xf numFmtId="0" fontId="9" fillId="0" borderId="6" xfId="0" applyFont="1" applyBorder="1" applyAlignment="1">
      <alignment vertical="top"/>
    </xf>
    <xf numFmtId="0" fontId="9" fillId="9" borderId="39" xfId="0" applyFont="1" applyFill="1" applyBorder="1" applyAlignment="1">
      <alignment horizontal="left" vertical="top" wrapText="1"/>
    </xf>
    <xf numFmtId="0" fontId="9" fillId="0" borderId="39" xfId="0" applyFont="1" applyBorder="1" applyAlignment="1">
      <alignment horizontal="center" vertical="top"/>
    </xf>
    <xf numFmtId="0" fontId="9" fillId="0" borderId="0" xfId="0" applyFont="1"/>
    <xf numFmtId="0" fontId="9" fillId="9" borderId="9" xfId="0" applyFont="1" applyFill="1" applyBorder="1" applyAlignment="1">
      <alignment horizontal="center" vertical="top"/>
    </xf>
    <xf numFmtId="0" fontId="9" fillId="9" borderId="9" xfId="0" applyFont="1" applyFill="1" applyBorder="1" applyAlignment="1">
      <alignment horizontal="left" vertical="top" wrapText="1"/>
    </xf>
    <xf numFmtId="0" fontId="9" fillId="0" borderId="36" xfId="0" applyFont="1" applyBorder="1" applyAlignment="1">
      <alignment horizontal="center" vertical="top" wrapText="1"/>
    </xf>
    <xf numFmtId="0" fontId="9" fillId="0" borderId="36" xfId="0" applyFont="1" applyBorder="1" applyAlignment="1">
      <alignment horizontal="center" vertical="top"/>
    </xf>
    <xf numFmtId="0" fontId="9" fillId="0" borderId="34" xfId="0" applyFont="1" applyBorder="1" applyAlignment="1">
      <alignment horizontal="center" vertical="top"/>
    </xf>
    <xf numFmtId="0" fontId="9" fillId="9" borderId="39" xfId="0" applyFont="1" applyFill="1" applyBorder="1" applyAlignment="1">
      <alignment horizontal="center" vertical="top"/>
    </xf>
    <xf numFmtId="0" fontId="9" fillId="0" borderId="0" xfId="0" applyFont="1" applyAlignment="1">
      <alignment horizontal="center"/>
    </xf>
    <xf numFmtId="169" fontId="10" fillId="0" borderId="6" xfId="0" applyNumberFormat="1" applyFont="1" applyBorder="1" applyAlignment="1">
      <alignment horizontal="center" vertical="top"/>
    </xf>
    <xf numFmtId="166" fontId="10" fillId="0" borderId="6" xfId="0" applyNumberFormat="1" applyFont="1" applyBorder="1" applyAlignment="1">
      <alignment horizontal="center" vertical="top"/>
    </xf>
    <xf numFmtId="168" fontId="10" fillId="0" borderId="6" xfId="0" applyNumberFormat="1" applyFont="1" applyBorder="1" applyAlignment="1">
      <alignment horizontal="center" vertical="top"/>
    </xf>
    <xf numFmtId="169" fontId="10" fillId="0" borderId="6" xfId="0" applyNumberFormat="1" applyFont="1" applyBorder="1" applyAlignment="1">
      <alignment horizontal="right" vertical="top"/>
    </xf>
    <xf numFmtId="166" fontId="10" fillId="0" borderId="6" xfId="0" applyNumberFormat="1" applyFont="1" applyBorder="1" applyAlignment="1">
      <alignment horizontal="right" vertical="top"/>
    </xf>
    <xf numFmtId="166" fontId="25" fillId="0" borderId="6" xfId="0" applyNumberFormat="1" applyFont="1" applyBorder="1" applyAlignment="1">
      <alignment horizontal="center" vertical="top" wrapText="1"/>
    </xf>
    <xf numFmtId="167" fontId="10" fillId="0" borderId="6" xfId="0" applyNumberFormat="1" applyFont="1" applyBorder="1" applyAlignment="1">
      <alignment horizontal="center" vertical="top"/>
    </xf>
    <xf numFmtId="172" fontId="10" fillId="0" borderId="6" xfId="0" applyNumberFormat="1" applyFont="1" applyBorder="1" applyAlignment="1">
      <alignment horizontal="center" vertical="top"/>
    </xf>
    <xf numFmtId="173" fontId="10" fillId="0" borderId="6" xfId="0" applyNumberFormat="1" applyFont="1" applyBorder="1" applyAlignment="1">
      <alignment horizontal="center" vertical="top"/>
    </xf>
    <xf numFmtId="166" fontId="25" fillId="0" borderId="6" xfId="0" applyNumberFormat="1" applyFont="1" applyBorder="1" applyAlignment="1">
      <alignment horizontal="center" vertical="top"/>
    </xf>
    <xf numFmtId="172" fontId="10" fillId="0" borderId="6" xfId="0" applyNumberFormat="1" applyFont="1" applyBorder="1" applyAlignment="1">
      <alignment horizontal="center" vertical="top" wrapText="1"/>
    </xf>
    <xf numFmtId="168" fontId="10" fillId="0" borderId="6" xfId="0" applyNumberFormat="1" applyFont="1" applyBorder="1" applyAlignment="1">
      <alignment horizontal="right" vertical="top"/>
    </xf>
    <xf numFmtId="165" fontId="10" fillId="0" borderId="6" xfId="0" applyNumberFormat="1" applyFont="1" applyBorder="1" applyAlignment="1">
      <alignment horizontal="center" vertical="top"/>
    </xf>
    <xf numFmtId="0" fontId="10" fillId="0" borderId="6" xfId="0" applyFont="1" applyBorder="1" applyAlignment="1">
      <alignment vertical="top"/>
    </xf>
    <xf numFmtId="4" fontId="10" fillId="0" borderId="25" xfId="0" applyNumberFormat="1" applyFont="1" applyBorder="1" applyAlignment="1">
      <alignment horizontal="center" vertical="top"/>
    </xf>
    <xf numFmtId="0" fontId="10" fillId="0" borderId="6" xfId="0" applyFont="1" applyBorder="1" applyAlignment="1">
      <alignment horizontal="center" vertical="top"/>
    </xf>
    <xf numFmtId="166" fontId="10" fillId="0" borderId="34" xfId="0" applyNumberFormat="1" applyFont="1" applyBorder="1" applyAlignment="1">
      <alignment horizontal="center" vertical="top"/>
    </xf>
    <xf numFmtId="166" fontId="10" fillId="0" borderId="37" xfId="0" applyNumberFormat="1" applyFont="1" applyBorder="1" applyAlignment="1">
      <alignment horizontal="center" vertical="top"/>
    </xf>
    <xf numFmtId="166" fontId="10" fillId="0" borderId="39" xfId="0" applyNumberFormat="1" applyFont="1" applyBorder="1" applyAlignment="1">
      <alignment horizontal="center" vertical="top"/>
    </xf>
    <xf numFmtId="166" fontId="10" fillId="0" borderId="40" xfId="0" applyNumberFormat="1" applyFont="1" applyBorder="1" applyAlignment="1">
      <alignment horizontal="center" vertical="top"/>
    </xf>
    <xf numFmtId="14" fontId="9" fillId="0" borderId="50" xfId="0" applyNumberFormat="1" applyFont="1" applyBorder="1" applyAlignment="1">
      <alignment horizontal="right" vertical="top"/>
    </xf>
    <xf numFmtId="168" fontId="10" fillId="0" borderId="34" xfId="0" applyNumberFormat="1" applyFont="1" applyBorder="1" applyAlignment="1">
      <alignment horizontal="center" vertical="top"/>
    </xf>
    <xf numFmtId="166" fontId="10" fillId="0" borderId="25" xfId="0" applyNumberFormat="1" applyFont="1" applyBorder="1" applyAlignment="1">
      <alignment horizontal="center" vertical="top"/>
    </xf>
    <xf numFmtId="166" fontId="25" fillId="0" borderId="25" xfId="0" applyNumberFormat="1" applyFont="1" applyBorder="1" applyAlignment="1">
      <alignment horizontal="center" vertical="top"/>
    </xf>
    <xf numFmtId="0" fontId="10" fillId="0" borderId="25" xfId="0" applyFont="1" applyBorder="1" applyAlignment="1">
      <alignment horizontal="center" vertical="top"/>
    </xf>
    <xf numFmtId="165" fontId="10" fillId="0" borderId="11" xfId="0" applyNumberFormat="1" applyFont="1" applyBorder="1" applyAlignment="1">
      <alignment horizontal="center" vertical="top"/>
    </xf>
    <xf numFmtId="171" fontId="9" fillId="0" borderId="9" xfId="0" applyNumberFormat="1" applyFont="1" applyBorder="1" applyAlignment="1">
      <alignment horizontal="right" vertical="top" wrapText="1"/>
    </xf>
    <xf numFmtId="165" fontId="9" fillId="0" borderId="25" xfId="0" applyNumberFormat="1" applyFont="1" applyBorder="1" applyAlignment="1">
      <alignment horizontal="center" vertical="top"/>
    </xf>
    <xf numFmtId="166" fontId="9" fillId="0" borderId="29" xfId="0" applyNumberFormat="1" applyFont="1" applyBorder="1" applyAlignment="1">
      <alignment horizontal="center" vertical="top"/>
    </xf>
    <xf numFmtId="14" fontId="9" fillId="0" borderId="33" xfId="0" applyNumberFormat="1" applyFont="1" applyBorder="1" applyAlignment="1">
      <alignment horizontal="right" vertical="top"/>
    </xf>
    <xf numFmtId="170" fontId="9" fillId="0" borderId="34" xfId="0" applyNumberFormat="1" applyFont="1" applyBorder="1" applyAlignment="1">
      <alignment horizontal="center" vertical="top"/>
    </xf>
    <xf numFmtId="14" fontId="9" fillId="0" borderId="34" xfId="0" applyNumberFormat="1" applyFont="1" applyBorder="1" applyAlignment="1">
      <alignment horizontal="center" vertical="top"/>
    </xf>
    <xf numFmtId="169" fontId="10" fillId="0" borderId="34" xfId="0" applyNumberFormat="1" applyFont="1" applyBorder="1" applyAlignment="1">
      <alignment horizontal="center" vertical="top"/>
    </xf>
    <xf numFmtId="166" fontId="10" fillId="0" borderId="52" xfId="0" applyNumberFormat="1" applyFont="1" applyBorder="1" applyAlignment="1">
      <alignment horizontal="center" vertical="top"/>
    </xf>
    <xf numFmtId="164" fontId="9" fillId="0" borderId="34" xfId="0" applyNumberFormat="1" applyFont="1" applyBorder="1" applyAlignment="1">
      <alignment horizontal="right" vertical="top"/>
    </xf>
    <xf numFmtId="164" fontId="33" fillId="0" borderId="6" xfId="0" applyNumberFormat="1" applyFont="1" applyBorder="1" applyAlignment="1">
      <alignment horizontal="right" vertical="top"/>
    </xf>
    <xf numFmtId="166" fontId="9" fillId="0" borderId="29" xfId="0" applyNumberFormat="1" applyFont="1" applyBorder="1" applyAlignment="1">
      <alignment horizontal="right" vertical="top"/>
    </xf>
    <xf numFmtId="165" fontId="9" fillId="0" borderId="25" xfId="0" applyNumberFormat="1" applyFont="1" applyBorder="1" applyAlignment="1">
      <alignment horizontal="right" vertical="top"/>
    </xf>
    <xf numFmtId="0" fontId="10" fillId="0" borderId="6" xfId="0" applyFont="1" applyBorder="1" applyAlignment="1">
      <alignment vertical="top" wrapText="1"/>
    </xf>
    <xf numFmtId="0" fontId="9" fillId="0" borderId="60" xfId="0" applyFont="1" applyBorder="1" applyAlignment="1">
      <alignment horizontal="right" vertical="top"/>
    </xf>
    <xf numFmtId="0" fontId="9" fillId="0" borderId="65" xfId="0" applyFont="1" applyBorder="1" applyAlignment="1">
      <alignment horizontal="right" vertical="top"/>
    </xf>
    <xf numFmtId="0" fontId="9" fillId="0" borderId="65" xfId="0" applyFont="1" applyBorder="1" applyAlignment="1">
      <alignment horizontal="center" vertical="top"/>
    </xf>
    <xf numFmtId="0" fontId="9" fillId="0" borderId="66" xfId="0" applyFont="1" applyBorder="1" applyAlignment="1">
      <alignment horizontal="right" vertical="top"/>
    </xf>
    <xf numFmtId="0" fontId="9" fillId="0" borderId="67" xfId="0" applyFont="1" applyBorder="1" applyAlignment="1">
      <alignment horizontal="right"/>
    </xf>
    <xf numFmtId="0" fontId="9" fillId="0" borderId="65" xfId="0" applyFont="1" applyBorder="1" applyAlignment="1">
      <alignment horizontal="right"/>
    </xf>
    <xf numFmtId="0" fontId="9" fillId="0" borderId="68" xfId="0" applyFont="1" applyBorder="1" applyAlignment="1">
      <alignment horizontal="right"/>
    </xf>
    <xf numFmtId="0" fontId="9" fillId="0" borderId="37" xfId="0" applyFont="1" applyBorder="1" applyAlignment="1">
      <alignment horizontal="right"/>
    </xf>
    <xf numFmtId="0" fontId="9" fillId="0" borderId="31" xfId="0" applyFont="1" applyBorder="1" applyAlignment="1">
      <alignment horizontal="right" vertical="top"/>
    </xf>
    <xf numFmtId="0" fontId="9" fillId="0" borderId="58" xfId="0" applyFont="1" applyBorder="1" applyAlignment="1">
      <alignment horizontal="right" vertical="top"/>
    </xf>
    <xf numFmtId="14" fontId="9" fillId="0" borderId="34" xfId="0" applyNumberFormat="1" applyFont="1" applyBorder="1" applyAlignment="1">
      <alignment horizontal="right"/>
    </xf>
    <xf numFmtId="0" fontId="9" fillId="0" borderId="34" xfId="0" applyFont="1" applyBorder="1" applyAlignment="1">
      <alignment horizontal="right"/>
    </xf>
    <xf numFmtId="0" fontId="9" fillId="9" borderId="36" xfId="0" applyFont="1" applyFill="1" applyBorder="1" applyAlignment="1">
      <alignment horizontal="center" vertical="top" wrapText="1"/>
    </xf>
    <xf numFmtId="0" fontId="9" fillId="9" borderId="54" xfId="0" applyFont="1" applyFill="1" applyBorder="1" applyAlignment="1">
      <alignment horizontal="center" vertical="top" wrapText="1"/>
    </xf>
    <xf numFmtId="164" fontId="9" fillId="0" borderId="17" xfId="0" applyNumberFormat="1" applyFont="1" applyBorder="1" applyAlignment="1">
      <alignment horizontal="right" vertical="top"/>
    </xf>
    <xf numFmtId="165" fontId="9" fillId="0" borderId="36" xfId="0" applyNumberFormat="1" applyFont="1" applyBorder="1" applyAlignment="1">
      <alignment horizontal="right" vertical="top"/>
    </xf>
    <xf numFmtId="165" fontId="9" fillId="0" borderId="54" xfId="0" applyNumberFormat="1" applyFont="1" applyBorder="1" applyAlignment="1">
      <alignment horizontal="right" vertical="top"/>
    </xf>
    <xf numFmtId="166" fontId="9" fillId="0" borderId="56" xfId="0" applyNumberFormat="1" applyFont="1" applyBorder="1" applyAlignment="1">
      <alignment horizontal="right" vertical="top"/>
    </xf>
    <xf numFmtId="169" fontId="9" fillId="0" borderId="36" xfId="0" applyNumberFormat="1" applyFont="1" applyBorder="1" applyAlignment="1">
      <alignment horizontal="right" vertical="top"/>
    </xf>
    <xf numFmtId="168" fontId="9" fillId="0" borderId="36" xfId="0" applyNumberFormat="1" applyFont="1" applyBorder="1" applyAlignment="1">
      <alignment horizontal="right" vertical="top"/>
    </xf>
    <xf numFmtId="166" fontId="9" fillId="0" borderId="36" xfId="0" applyNumberFormat="1" applyFont="1" applyBorder="1" applyAlignment="1">
      <alignment horizontal="center" vertical="top"/>
    </xf>
    <xf numFmtId="167" fontId="9" fillId="0" borderId="36" xfId="0" applyNumberFormat="1" applyFont="1" applyBorder="1" applyAlignment="1">
      <alignment horizontal="right" vertical="top"/>
    </xf>
    <xf numFmtId="4" fontId="9" fillId="0" borderId="36" xfId="0" applyNumberFormat="1" applyFont="1" applyBorder="1" applyAlignment="1">
      <alignment horizontal="right" vertical="top"/>
    </xf>
    <xf numFmtId="4" fontId="9" fillId="0" borderId="54" xfId="0" applyNumberFormat="1" applyFont="1" applyBorder="1" applyAlignment="1">
      <alignment horizontal="right" vertical="top"/>
    </xf>
    <xf numFmtId="14" fontId="9" fillId="0" borderId="56" xfId="0" applyNumberFormat="1" applyFont="1" applyBorder="1" applyAlignment="1">
      <alignment horizontal="right" vertical="top"/>
    </xf>
    <xf numFmtId="0" fontId="9" fillId="0" borderId="36" xfId="0" applyFont="1" applyBorder="1" applyAlignment="1">
      <alignment horizontal="right" vertical="top"/>
    </xf>
    <xf numFmtId="14" fontId="9" fillId="0" borderId="36" xfId="0" applyNumberFormat="1" applyFont="1" applyBorder="1" applyAlignment="1">
      <alignment horizontal="right" vertical="top"/>
    </xf>
    <xf numFmtId="0" fontId="9" fillId="0" borderId="54" xfId="0" applyFont="1" applyBorder="1" applyAlignment="1">
      <alignment horizontal="right" vertical="top"/>
    </xf>
    <xf numFmtId="0" fontId="9" fillId="0" borderId="69" xfId="0" applyFont="1" applyBorder="1" applyAlignment="1">
      <alignment horizontal="right" vertical="top"/>
    </xf>
    <xf numFmtId="165" fontId="9" fillId="0" borderId="9" xfId="0" applyNumberFormat="1" applyFont="1" applyBorder="1" applyAlignment="1">
      <alignment horizontal="right" vertical="top"/>
    </xf>
    <xf numFmtId="165" fontId="9" fillId="0" borderId="52" xfId="0" applyNumberFormat="1" applyFont="1" applyBorder="1" applyAlignment="1">
      <alignment horizontal="right" vertical="top"/>
    </xf>
    <xf numFmtId="166" fontId="9" fillId="0" borderId="57" xfId="0" applyNumberFormat="1" applyFont="1" applyBorder="1" applyAlignment="1">
      <alignment horizontal="right" vertical="top"/>
    </xf>
    <xf numFmtId="168" fontId="9" fillId="0" borderId="9" xfId="0" applyNumberFormat="1" applyFont="1" applyBorder="1" applyAlignment="1">
      <alignment horizontal="center" vertical="top"/>
    </xf>
    <xf numFmtId="4" fontId="9" fillId="0" borderId="9" xfId="0" applyNumberFormat="1" applyFont="1" applyBorder="1" applyAlignment="1">
      <alignment horizontal="right" vertical="top"/>
    </xf>
    <xf numFmtId="14" fontId="9" fillId="0" borderId="57" xfId="0" applyNumberFormat="1" applyFont="1" applyBorder="1" applyAlignment="1">
      <alignment horizontal="right" vertical="top"/>
    </xf>
    <xf numFmtId="0" fontId="9" fillId="0" borderId="9" xfId="0" applyFont="1" applyBorder="1" applyAlignment="1">
      <alignment horizontal="right" vertical="top"/>
    </xf>
    <xf numFmtId="14" fontId="9" fillId="0" borderId="9" xfId="0" applyNumberFormat="1" applyFont="1" applyBorder="1" applyAlignment="1">
      <alignment horizontal="right" vertical="top"/>
    </xf>
    <xf numFmtId="0" fontId="9" fillId="0" borderId="70" xfId="0" applyFont="1" applyBorder="1" applyAlignment="1">
      <alignment horizontal="right" vertical="top"/>
    </xf>
    <xf numFmtId="164" fontId="9" fillId="0" borderId="39" xfId="0" applyNumberFormat="1" applyFont="1" applyBorder="1" applyAlignment="1">
      <alignment horizontal="center" vertical="center" wrapText="1"/>
    </xf>
    <xf numFmtId="0" fontId="9" fillId="0" borderId="52" xfId="0" applyFont="1" applyBorder="1" applyAlignment="1">
      <alignment horizontal="center" vertical="top" wrapText="1"/>
    </xf>
    <xf numFmtId="164" fontId="9" fillId="0" borderId="19" xfId="0" applyNumberFormat="1" applyFont="1" applyBorder="1" applyAlignment="1">
      <alignment horizontal="right" vertical="top"/>
    </xf>
    <xf numFmtId="0" fontId="10" fillId="2" borderId="70" xfId="0" applyFont="1" applyFill="1" applyBorder="1" applyAlignment="1">
      <alignment horizontal="center" vertical="center" wrapText="1"/>
    </xf>
    <xf numFmtId="4" fontId="35" fillId="11" borderId="71" xfId="0" applyNumberFormat="1" applyFont="1" applyFill="1" applyBorder="1" applyAlignment="1">
      <alignment horizontal="center" vertical="center" wrapText="1"/>
    </xf>
    <xf numFmtId="164" fontId="9" fillId="0" borderId="27" xfId="0" applyNumberFormat="1" applyFont="1" applyBorder="1" applyAlignment="1">
      <alignment horizontal="center" vertical="center" wrapText="1"/>
    </xf>
    <xf numFmtId="0" fontId="9" fillId="2" borderId="5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63" xfId="0" applyFont="1" applyFill="1" applyBorder="1" applyAlignment="1">
      <alignment horizontal="center" vertical="center" wrapText="1"/>
    </xf>
    <xf numFmtId="4" fontId="9" fillId="0" borderId="28" xfId="0" applyNumberFormat="1" applyFont="1" applyBorder="1" applyAlignment="1">
      <alignment horizontal="center" vertical="top" wrapText="1"/>
    </xf>
    <xf numFmtId="0" fontId="10" fillId="2" borderId="58" xfId="0" applyFont="1" applyFill="1" applyBorder="1" applyAlignment="1">
      <alignment horizontal="center" vertical="top" wrapText="1"/>
    </xf>
    <xf numFmtId="4" fontId="9" fillId="0" borderId="7" xfId="0" applyNumberFormat="1" applyFont="1" applyBorder="1" applyAlignment="1">
      <alignment horizontal="center" vertical="top"/>
    </xf>
    <xf numFmtId="4" fontId="9" fillId="0" borderId="6" xfId="0" applyNumberFormat="1" applyFont="1" applyBorder="1" applyAlignment="1">
      <alignment horizontal="center" vertical="top" wrapText="1"/>
    </xf>
    <xf numFmtId="164" fontId="9" fillId="0" borderId="28" xfId="0" applyNumberFormat="1" applyFont="1" applyBorder="1" applyAlignment="1">
      <alignment horizontal="center" vertical="top" wrapText="1"/>
    </xf>
    <xf numFmtId="0" fontId="9" fillId="0" borderId="28" xfId="0" applyFont="1" applyBorder="1" applyAlignment="1">
      <alignment horizontal="center" vertical="top" wrapText="1"/>
    </xf>
    <xf numFmtId="3" fontId="9" fillId="0" borderId="6" xfId="0" applyNumberFormat="1" applyFont="1" applyBorder="1" applyAlignment="1">
      <alignment horizontal="center" vertical="top" wrapText="1"/>
    </xf>
    <xf numFmtId="0" fontId="9" fillId="0" borderId="25" xfId="0" applyFont="1" applyBorder="1" applyAlignment="1">
      <alignment horizontal="center" vertical="top" wrapText="1"/>
    </xf>
    <xf numFmtId="0" fontId="9" fillId="0" borderId="28" xfId="0" applyFont="1" applyBorder="1" applyAlignment="1">
      <alignment vertical="top" wrapText="1"/>
    </xf>
    <xf numFmtId="0" fontId="9" fillId="0" borderId="6" xfId="0" applyFont="1" applyBorder="1" applyAlignment="1">
      <alignment vertical="top" wrapText="1"/>
    </xf>
    <xf numFmtId="0" fontId="10" fillId="10" borderId="6" xfId="0" applyFont="1" applyFill="1" applyBorder="1" applyAlignment="1">
      <alignment horizontal="center" vertical="center" wrapText="1"/>
    </xf>
    <xf numFmtId="4" fontId="10" fillId="10" borderId="6" xfId="0" applyNumberFormat="1" applyFont="1" applyFill="1" applyBorder="1" applyAlignment="1">
      <alignment horizontal="left" vertical="top" wrapText="1"/>
    </xf>
    <xf numFmtId="4" fontId="10" fillId="10" borderId="6" xfId="0" applyNumberFormat="1" applyFont="1" applyFill="1" applyBorder="1" applyAlignment="1">
      <alignment horizontal="center" vertical="center" wrapText="1"/>
    </xf>
    <xf numFmtId="4" fontId="10" fillId="10" borderId="6" xfId="0" applyNumberFormat="1" applyFont="1" applyFill="1" applyBorder="1" applyAlignment="1">
      <alignment horizontal="left" vertical="center" wrapText="1"/>
    </xf>
    <xf numFmtId="164" fontId="10" fillId="10" borderId="6" xfId="0" applyNumberFormat="1" applyFont="1" applyFill="1" applyBorder="1" applyAlignment="1">
      <alignment horizontal="left" vertical="center" wrapText="1"/>
    </xf>
    <xf numFmtId="0" fontId="0" fillId="10" borderId="0" xfId="0" applyFill="1"/>
    <xf numFmtId="4" fontId="10" fillId="10" borderId="6" xfId="0" applyNumberFormat="1" applyFont="1" applyFill="1" applyBorder="1" applyAlignment="1">
      <alignment vertical="center" wrapText="1"/>
    </xf>
    <xf numFmtId="4" fontId="9" fillId="0" borderId="41" xfId="0" applyNumberFormat="1" applyFont="1" applyBorder="1" applyAlignment="1">
      <alignment horizontal="center" vertical="top" wrapText="1"/>
    </xf>
    <xf numFmtId="0" fontId="9" fillId="0" borderId="44" xfId="0" applyFont="1" applyBorder="1" applyAlignment="1">
      <alignment horizontal="center" vertical="top" wrapText="1"/>
    </xf>
    <xf numFmtId="0" fontId="9" fillId="0" borderId="7" xfId="0" applyFont="1" applyBorder="1" applyAlignment="1">
      <alignment horizontal="center" vertical="top" wrapText="1"/>
    </xf>
    <xf numFmtId="0" fontId="9" fillId="0" borderId="50" xfId="0" applyFont="1" applyBorder="1" applyAlignment="1">
      <alignment horizontal="center" vertical="top" wrapText="1"/>
    </xf>
    <xf numFmtId="164" fontId="25" fillId="0" borderId="34" xfId="0" applyNumberFormat="1" applyFont="1" applyBorder="1" applyAlignment="1">
      <alignment horizontal="right" vertical="top"/>
    </xf>
    <xf numFmtId="164" fontId="25" fillId="0" borderId="29" xfId="0" applyNumberFormat="1" applyFont="1" applyBorder="1" applyAlignment="1">
      <alignment horizontal="right" vertical="top"/>
    </xf>
    <xf numFmtId="164" fontId="25" fillId="0" borderId="6" xfId="0" applyNumberFormat="1" applyFont="1" applyBorder="1" applyAlignment="1">
      <alignment horizontal="right" vertical="top"/>
    </xf>
    <xf numFmtId="0" fontId="33" fillId="0" borderId="7" xfId="0" applyFont="1" applyBorder="1" applyAlignment="1">
      <alignment horizontal="center" vertical="top" wrapText="1"/>
    </xf>
    <xf numFmtId="0" fontId="33" fillId="0" borderId="6" xfId="0" applyFont="1" applyBorder="1" applyAlignment="1">
      <alignment horizontal="center" vertical="top" wrapText="1"/>
    </xf>
    <xf numFmtId="0" fontId="33" fillId="9" borderId="6" xfId="0" applyFont="1" applyFill="1" applyBorder="1" applyAlignment="1">
      <alignment horizontal="left" vertical="top" wrapText="1"/>
    </xf>
    <xf numFmtId="0" fontId="33" fillId="0" borderId="6" xfId="0" applyFont="1" applyBorder="1" applyAlignment="1">
      <alignment horizontal="center" vertical="top"/>
    </xf>
    <xf numFmtId="0" fontId="38" fillId="0" borderId="6" xfId="0" applyFont="1" applyBorder="1" applyAlignment="1">
      <alignment horizontal="center" vertical="top"/>
    </xf>
    <xf numFmtId="171" fontId="33" fillId="0" borderId="6" xfId="0" applyNumberFormat="1" applyFont="1" applyBorder="1" applyAlignment="1">
      <alignment horizontal="right" vertical="top" wrapText="1"/>
    </xf>
    <xf numFmtId="165" fontId="33" fillId="0" borderId="6" xfId="0" applyNumberFormat="1" applyFont="1" applyBorder="1" applyAlignment="1">
      <alignment horizontal="center" vertical="top"/>
    </xf>
    <xf numFmtId="4" fontId="25" fillId="0" borderId="52" xfId="0" applyNumberFormat="1" applyFont="1" applyBorder="1" applyAlignment="1">
      <alignment horizontal="center" vertical="top"/>
    </xf>
    <xf numFmtId="14" fontId="33" fillId="0" borderId="29" xfId="0" applyNumberFormat="1" applyFont="1" applyBorder="1" applyAlignment="1">
      <alignment horizontal="right" vertical="top"/>
    </xf>
    <xf numFmtId="0" fontId="33" fillId="0" borderId="6" xfId="0" applyFont="1" applyBorder="1" applyAlignment="1">
      <alignment horizontal="right" vertical="top"/>
    </xf>
    <xf numFmtId="14" fontId="33" fillId="0" borderId="6" xfId="0" applyNumberFormat="1" applyFont="1" applyBorder="1" applyAlignment="1">
      <alignment horizontal="right" vertical="top"/>
    </xf>
    <xf numFmtId="0" fontId="33" fillId="0" borderId="32" xfId="0" applyFont="1" applyBorder="1" applyAlignment="1">
      <alignment horizontal="right" vertical="top"/>
    </xf>
    <xf numFmtId="0" fontId="33" fillId="0" borderId="25" xfId="0" applyFont="1" applyBorder="1" applyAlignment="1">
      <alignment horizontal="right" vertical="top"/>
    </xf>
    <xf numFmtId="0" fontId="33" fillId="0" borderId="65" xfId="0" applyFont="1" applyBorder="1" applyAlignment="1">
      <alignment horizontal="right" vertical="top"/>
    </xf>
    <xf numFmtId="0" fontId="33" fillId="0" borderId="0" xfId="0" applyFont="1" applyAlignment="1">
      <alignment vertical="top"/>
    </xf>
    <xf numFmtId="171" fontId="33" fillId="0" borderId="36" xfId="0" applyNumberFormat="1" applyFont="1" applyBorder="1" applyAlignment="1">
      <alignment horizontal="right" vertical="top" wrapText="1"/>
    </xf>
    <xf numFmtId="165" fontId="33" fillId="0" borderId="17" xfId="0" applyNumberFormat="1" applyFont="1" applyBorder="1" applyAlignment="1">
      <alignment horizontal="center" vertical="top"/>
    </xf>
    <xf numFmtId="166" fontId="25" fillId="0" borderId="6" xfId="0" applyNumberFormat="1" applyFont="1" applyBorder="1" applyAlignment="1">
      <alignment horizontal="right" vertical="top"/>
    </xf>
    <xf numFmtId="168" fontId="25" fillId="0" borderId="6" xfId="0" applyNumberFormat="1" applyFont="1" applyBorder="1" applyAlignment="1">
      <alignment horizontal="right" vertical="top"/>
    </xf>
    <xf numFmtId="168" fontId="25" fillId="0" borderId="6" xfId="0" applyNumberFormat="1" applyFont="1" applyBorder="1" applyAlignment="1">
      <alignment horizontal="center" vertical="top"/>
    </xf>
    <xf numFmtId="167" fontId="25" fillId="0" borderId="6" xfId="0" applyNumberFormat="1" applyFont="1" applyBorder="1" applyAlignment="1">
      <alignment horizontal="center" vertical="top"/>
    </xf>
    <xf numFmtId="4" fontId="25" fillId="0" borderId="54" xfId="0" applyNumberFormat="1" applyFont="1" applyBorder="1" applyAlignment="1">
      <alignment horizontal="center" vertical="top"/>
    </xf>
    <xf numFmtId="0" fontId="33" fillId="9" borderId="17" xfId="0" applyFont="1" applyFill="1" applyBorder="1" applyAlignment="1">
      <alignment horizontal="center" vertical="top" wrapText="1"/>
    </xf>
    <xf numFmtId="0" fontId="33" fillId="9" borderId="39" xfId="0" applyFont="1" applyFill="1" applyBorder="1" applyAlignment="1">
      <alignment horizontal="center" vertical="top" wrapText="1"/>
    </xf>
    <xf numFmtId="0" fontId="36" fillId="0" borderId="25" xfId="0" applyFont="1" applyBorder="1" applyAlignment="1">
      <alignment horizontal="center" vertical="top" wrapText="1"/>
    </xf>
    <xf numFmtId="0" fontId="33" fillId="9" borderId="27" xfId="0" applyFont="1" applyFill="1" applyBorder="1" applyAlignment="1">
      <alignment horizontal="center" vertical="top" wrapText="1"/>
    </xf>
    <xf numFmtId="164" fontId="25" fillId="0" borderId="6" xfId="0" applyNumberFormat="1" applyFont="1" applyBorder="1" applyAlignment="1">
      <alignment vertical="top" wrapText="1"/>
    </xf>
    <xf numFmtId="0" fontId="9" fillId="9" borderId="28" xfId="0" applyFont="1" applyFill="1" applyBorder="1" applyAlignment="1">
      <alignment horizontal="center" vertical="top" wrapText="1"/>
    </xf>
    <xf numFmtId="0" fontId="9" fillId="9" borderId="41" xfId="0" applyFont="1" applyFill="1" applyBorder="1" applyAlignment="1">
      <alignment horizontal="center" vertical="top" wrapText="1"/>
    </xf>
    <xf numFmtId="164" fontId="9" fillId="0" borderId="9" xfId="0" applyNumberFormat="1" applyFont="1" applyBorder="1" applyAlignment="1">
      <alignment horizontal="center" vertical="top"/>
    </xf>
    <xf numFmtId="164" fontId="9" fillId="0" borderId="24" xfId="0" applyNumberFormat="1" applyFont="1" applyBorder="1" applyAlignment="1">
      <alignment horizontal="center" vertical="top"/>
    </xf>
    <xf numFmtId="164" fontId="9" fillId="0" borderId="7" xfId="0" applyNumberFormat="1" applyFont="1" applyBorder="1" applyAlignment="1">
      <alignment horizontal="center" vertical="top"/>
    </xf>
    <xf numFmtId="164" fontId="9" fillId="0" borderId="6" xfId="0" applyNumberFormat="1" applyFont="1" applyBorder="1" applyAlignment="1">
      <alignment horizontal="center" vertical="top"/>
    </xf>
    <xf numFmtId="164" fontId="9" fillId="0" borderId="53" xfId="0" applyNumberFormat="1" applyFont="1" applyBorder="1" applyAlignment="1">
      <alignment horizontal="center" vertical="top"/>
    </xf>
    <xf numFmtId="164" fontId="9" fillId="0" borderId="36" xfId="0" applyNumberFormat="1" applyFont="1" applyBorder="1" applyAlignment="1">
      <alignment horizontal="center" vertical="top"/>
    </xf>
    <xf numFmtId="164" fontId="9" fillId="0" borderId="17" xfId="0" applyNumberFormat="1" applyFont="1" applyBorder="1" applyAlignment="1">
      <alignment horizontal="center" vertical="top"/>
    </xf>
    <xf numFmtId="164" fontId="9" fillId="0" borderId="19" xfId="0" applyNumberFormat="1" applyFont="1" applyBorder="1" applyAlignment="1">
      <alignment horizontal="center" vertical="top"/>
    </xf>
    <xf numFmtId="164" fontId="9" fillId="0" borderId="2" xfId="0" applyNumberFormat="1" applyFont="1" applyBorder="1" applyAlignment="1">
      <alignment horizontal="center" vertical="top"/>
    </xf>
    <xf numFmtId="164" fontId="9" fillId="0" borderId="39" xfId="0" applyNumberFormat="1" applyFont="1" applyBorder="1" applyAlignment="1">
      <alignment horizontal="center" vertical="top"/>
    </xf>
    <xf numFmtId="164" fontId="9" fillId="0" borderId="49" xfId="0" applyNumberFormat="1" applyFont="1" applyBorder="1" applyAlignment="1">
      <alignment horizontal="center" vertical="top"/>
    </xf>
    <xf numFmtId="164" fontId="9" fillId="0" borderId="50" xfId="0" applyNumberFormat="1" applyFont="1" applyBorder="1" applyAlignment="1">
      <alignment horizontal="center" vertical="top"/>
    </xf>
    <xf numFmtId="164" fontId="33" fillId="0" borderId="6" xfId="0" applyNumberFormat="1" applyFont="1" applyBorder="1" applyAlignment="1">
      <alignment horizontal="center" vertical="top"/>
    </xf>
    <xf numFmtId="164" fontId="25" fillId="0" borderId="39" xfId="0" applyNumberFormat="1" applyFont="1" applyBorder="1" applyAlignment="1">
      <alignment horizontal="right" vertical="top"/>
    </xf>
    <xf numFmtId="0" fontId="9" fillId="9" borderId="73" xfId="0" applyFont="1" applyFill="1" applyBorder="1" applyAlignment="1">
      <alignment horizontal="center" vertical="top" wrapText="1"/>
    </xf>
    <xf numFmtId="0" fontId="9" fillId="9" borderId="28" xfId="0" applyFont="1" applyFill="1" applyBorder="1" applyAlignment="1">
      <alignment horizontal="left" vertical="top" wrapText="1"/>
    </xf>
    <xf numFmtId="0" fontId="10" fillId="9" borderId="28" xfId="0" applyFont="1" applyFill="1" applyBorder="1" applyAlignment="1">
      <alignment horizontal="center" vertical="top" wrapText="1"/>
    </xf>
    <xf numFmtId="0" fontId="33" fillId="9" borderId="28" xfId="0" applyFont="1" applyFill="1" applyBorder="1" applyAlignment="1">
      <alignment horizontal="center" vertical="top" wrapText="1"/>
    </xf>
    <xf numFmtId="0" fontId="38" fillId="0" borderId="28" xfId="0" applyFont="1" applyBorder="1" applyAlignment="1">
      <alignment horizontal="center" vertical="top"/>
    </xf>
    <xf numFmtId="0" fontId="9" fillId="9" borderId="27" xfId="0" applyFont="1" applyFill="1" applyBorder="1" applyAlignment="1">
      <alignment horizontal="center" vertical="top" wrapText="1"/>
    </xf>
    <xf numFmtId="164" fontId="25" fillId="0" borderId="33" xfId="0" applyNumberFormat="1" applyFont="1" applyBorder="1" applyAlignment="1">
      <alignment horizontal="right" vertical="top"/>
    </xf>
    <xf numFmtId="164" fontId="25" fillId="0" borderId="7" xfId="0" applyNumberFormat="1" applyFont="1" applyBorder="1" applyAlignment="1">
      <alignment horizontal="right" vertical="top"/>
    </xf>
    <xf numFmtId="164" fontId="25" fillId="0" borderId="7" xfId="0" applyNumberFormat="1" applyFont="1" applyBorder="1" applyAlignment="1">
      <alignment vertical="top" wrapText="1"/>
    </xf>
    <xf numFmtId="164" fontId="25" fillId="0" borderId="7" xfId="0" applyNumberFormat="1" applyFont="1" applyBorder="1" applyAlignment="1">
      <alignment horizontal="center" vertical="top"/>
    </xf>
    <xf numFmtId="164" fontId="25" fillId="0" borderId="38" xfId="0" applyNumberFormat="1" applyFont="1" applyBorder="1" applyAlignment="1">
      <alignment vertical="top" wrapText="1"/>
    </xf>
    <xf numFmtId="164" fontId="25" fillId="0" borderId="39" xfId="0" applyNumberFormat="1" applyFont="1" applyBorder="1" applyAlignment="1">
      <alignment vertical="top" wrapText="1"/>
    </xf>
    <xf numFmtId="165" fontId="9" fillId="0" borderId="11" xfId="0" applyNumberFormat="1" applyFont="1" applyBorder="1" applyAlignment="1">
      <alignment horizontal="center" vertical="top"/>
    </xf>
    <xf numFmtId="165" fontId="9" fillId="0" borderId="28" xfId="0" applyNumberFormat="1" applyFont="1" applyBorder="1" applyAlignment="1">
      <alignment horizontal="center" vertical="top"/>
    </xf>
    <xf numFmtId="165" fontId="33" fillId="0" borderId="28" xfId="0" applyNumberFormat="1" applyFont="1" applyBorder="1" applyAlignment="1">
      <alignment horizontal="center" vertical="top"/>
    </xf>
    <xf numFmtId="165" fontId="33" fillId="0" borderId="18" xfId="0" applyNumberFormat="1" applyFont="1" applyBorder="1" applyAlignment="1">
      <alignment horizontal="center" vertical="top"/>
    </xf>
    <xf numFmtId="165" fontId="9" fillId="0" borderId="27" xfId="0" applyNumberFormat="1" applyFont="1" applyBorder="1" applyAlignment="1">
      <alignment horizontal="center" vertical="top"/>
    </xf>
    <xf numFmtId="4" fontId="25" fillId="0" borderId="6" xfId="0" applyNumberFormat="1" applyFont="1" applyBorder="1" applyAlignment="1">
      <alignment horizontal="center" vertical="top"/>
    </xf>
    <xf numFmtId="4" fontId="10" fillId="0" borderId="6" xfId="0" applyNumberFormat="1" applyFont="1" applyBorder="1" applyAlignment="1">
      <alignment horizontal="center" vertical="top"/>
    </xf>
    <xf numFmtId="165" fontId="9" fillId="0" borderId="73" xfId="0" applyNumberFormat="1" applyFont="1" applyBorder="1" applyAlignment="1">
      <alignment horizontal="center" vertical="top"/>
    </xf>
    <xf numFmtId="0" fontId="9" fillId="0" borderId="28" xfId="0" applyFont="1" applyBorder="1" applyAlignment="1">
      <alignment vertical="top"/>
    </xf>
    <xf numFmtId="165" fontId="9" fillId="0" borderId="74" xfId="0" applyNumberFormat="1" applyFont="1" applyBorder="1" applyAlignment="1">
      <alignment horizontal="center" vertical="top"/>
    </xf>
    <xf numFmtId="166" fontId="9" fillId="0" borderId="7" xfId="0" applyNumberFormat="1" applyFont="1" applyBorder="1" applyAlignment="1">
      <alignment horizontal="center" vertical="top"/>
    </xf>
    <xf numFmtId="166" fontId="33" fillId="0" borderId="7" xfId="0" applyNumberFormat="1" applyFont="1" applyBorder="1" applyAlignment="1">
      <alignment horizontal="center" vertical="top"/>
    </xf>
    <xf numFmtId="0" fontId="9" fillId="0" borderId="7" xfId="0" applyFont="1" applyBorder="1" applyAlignment="1">
      <alignment vertical="top"/>
    </xf>
    <xf numFmtId="166" fontId="9" fillId="0" borderId="10" xfId="0" applyNumberFormat="1" applyFont="1" applyBorder="1" applyAlignment="1">
      <alignment horizontal="center" vertical="top"/>
    </xf>
    <xf numFmtId="165" fontId="9" fillId="0" borderId="9" xfId="0" applyNumberFormat="1" applyFont="1" applyBorder="1" applyAlignment="1">
      <alignment horizontal="center" vertical="top" wrapText="1"/>
    </xf>
    <xf numFmtId="164" fontId="25" fillId="0" borderId="6" xfId="0" applyNumberFormat="1" applyFont="1" applyBorder="1" applyAlignment="1">
      <alignment horizontal="center" vertical="top"/>
    </xf>
    <xf numFmtId="0" fontId="1" fillId="6" borderId="0" xfId="1" applyFont="1" applyFill="1"/>
    <xf numFmtId="0" fontId="1" fillId="0" borderId="0" xfId="0" applyFont="1"/>
    <xf numFmtId="0" fontId="2" fillId="3" borderId="0" xfId="1" applyFill="1" applyAlignment="1">
      <alignment horizontal="center"/>
    </xf>
    <xf numFmtId="0" fontId="2" fillId="6" borderId="0" xfId="1" applyFill="1" applyAlignment="1">
      <alignment horizontal="center"/>
    </xf>
    <xf numFmtId="0" fontId="3" fillId="9" borderId="0" xfId="1" applyFont="1" applyFill="1" applyAlignment="1">
      <alignment horizontal="left" vertical="top" wrapText="1"/>
    </xf>
    <xf numFmtId="0" fontId="1" fillId="9" borderId="0" xfId="1" applyFont="1" applyFill="1" applyAlignment="1">
      <alignment horizontal="left" vertical="top" wrapText="1"/>
    </xf>
    <xf numFmtId="0" fontId="24" fillId="9" borderId="0" xfId="1" applyFont="1" applyFill="1" applyAlignment="1">
      <alignment horizontal="center" vertical="center"/>
    </xf>
    <xf numFmtId="0" fontId="12" fillId="9" borderId="0" xfId="1" applyFont="1" applyFill="1" applyAlignment="1">
      <alignment horizontal="center" vertical="center" wrapText="1"/>
    </xf>
    <xf numFmtId="0" fontId="28" fillId="9" borderId="0" xfId="1" applyFont="1" applyFill="1" applyAlignment="1">
      <alignment horizontal="left" vertical="top" wrapText="1"/>
    </xf>
    <xf numFmtId="0" fontId="0" fillId="0" borderId="0" xfId="0" applyAlignment="1">
      <alignment horizontal="left" vertical="top" wrapText="1"/>
    </xf>
    <xf numFmtId="0" fontId="4" fillId="9" borderId="0" xfId="2" applyFill="1" applyAlignment="1">
      <alignment horizontal="left" vertical="top" wrapText="1"/>
    </xf>
    <xf numFmtId="0" fontId="4" fillId="0" borderId="0" xfId="2" applyAlignment="1">
      <alignment horizontal="left" vertical="top" wrapText="1"/>
    </xf>
    <xf numFmtId="0" fontId="10" fillId="6" borderId="1"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0" xfId="0" applyFont="1" applyFill="1" applyBorder="1" applyAlignment="1">
      <alignment horizontal="center" vertical="center" wrapText="1"/>
    </xf>
    <xf numFmtId="164" fontId="10" fillId="6" borderId="17" xfId="0" applyNumberFormat="1" applyFont="1" applyFill="1" applyBorder="1" applyAlignment="1">
      <alignment horizontal="center" vertical="top" wrapText="1"/>
    </xf>
    <xf numFmtId="164" fontId="10" fillId="6" borderId="11" xfId="0" applyNumberFormat="1" applyFont="1" applyFill="1" applyBorder="1" applyAlignment="1">
      <alignment horizontal="center" vertical="top" wrapText="1"/>
    </xf>
    <xf numFmtId="0" fontId="26" fillId="2" borderId="15" xfId="0" applyFont="1" applyFill="1" applyBorder="1" applyAlignment="1">
      <alignment horizontal="left" vertical="top" wrapText="1"/>
    </xf>
    <xf numFmtId="0" fontId="26" fillId="2" borderId="14" xfId="0" applyFont="1" applyFill="1" applyBorder="1" applyAlignment="1">
      <alignment horizontal="left" vertical="top" wrapText="1"/>
    </xf>
    <xf numFmtId="0" fontId="26" fillId="2" borderId="13" xfId="0" applyFont="1" applyFill="1" applyBorder="1" applyAlignment="1">
      <alignment horizontal="left" vertical="top" wrapText="1"/>
    </xf>
    <xf numFmtId="4" fontId="10" fillId="6" borderId="2" xfId="0" applyNumberFormat="1" applyFont="1" applyFill="1" applyBorder="1" applyAlignment="1">
      <alignment horizontal="center" vertical="center" wrapText="1"/>
    </xf>
    <xf numFmtId="4" fontId="10" fillId="6" borderId="17" xfId="0" applyNumberFormat="1" applyFont="1" applyFill="1" applyBorder="1" applyAlignment="1">
      <alignment horizontal="center" vertical="center" wrapText="1"/>
    </xf>
    <xf numFmtId="4" fontId="10" fillId="6" borderId="11" xfId="0" applyNumberFormat="1" applyFont="1" applyFill="1" applyBorder="1" applyAlignment="1">
      <alignment horizontal="center" vertical="center" wrapText="1"/>
    </xf>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0" fillId="6" borderId="2"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1" xfId="0" applyFont="1" applyFill="1" applyBorder="1" applyAlignment="1">
      <alignment horizontal="center" vertical="center" wrapText="1"/>
    </xf>
    <xf numFmtId="4" fontId="10" fillId="6" borderId="1" xfId="0" applyNumberFormat="1" applyFont="1" applyFill="1" applyBorder="1" applyAlignment="1">
      <alignment horizontal="center" vertical="center" wrapText="1"/>
    </xf>
    <xf numFmtId="4" fontId="10" fillId="6" borderId="16" xfId="0" applyNumberFormat="1" applyFont="1" applyFill="1" applyBorder="1" applyAlignment="1">
      <alignment horizontal="center" vertical="center" wrapText="1"/>
    </xf>
    <xf numFmtId="4" fontId="10" fillId="6" borderId="10" xfId="0" applyNumberFormat="1" applyFont="1" applyFill="1" applyBorder="1" applyAlignment="1">
      <alignment horizontal="center" vertical="center" wrapText="1"/>
    </xf>
    <xf numFmtId="164" fontId="10" fillId="6" borderId="2" xfId="0" applyNumberFormat="1" applyFont="1" applyFill="1" applyBorder="1" applyAlignment="1">
      <alignment horizontal="center" vertical="center" wrapText="1"/>
    </xf>
    <xf numFmtId="164" fontId="10" fillId="6" borderId="17" xfId="0" applyNumberFormat="1" applyFont="1" applyFill="1" applyBorder="1" applyAlignment="1">
      <alignment horizontal="center" vertical="center" wrapText="1"/>
    </xf>
    <xf numFmtId="164" fontId="10" fillId="6" borderId="11" xfId="0" applyNumberFormat="1" applyFont="1" applyFill="1" applyBorder="1" applyAlignment="1">
      <alignment horizontal="center" vertical="center" wrapText="1"/>
    </xf>
    <xf numFmtId="164" fontId="10" fillId="6" borderId="3" xfId="0" applyNumberFormat="1" applyFont="1" applyFill="1" applyBorder="1" applyAlignment="1">
      <alignment horizontal="center" vertical="center" wrapText="1"/>
    </xf>
    <xf numFmtId="164" fontId="10" fillId="6" borderId="20" xfId="0" applyNumberFormat="1" applyFont="1" applyFill="1" applyBorder="1" applyAlignment="1">
      <alignment horizontal="center" vertical="center" wrapText="1"/>
    </xf>
    <xf numFmtId="164" fontId="10" fillId="6" borderId="12" xfId="0" applyNumberFormat="1" applyFont="1" applyFill="1" applyBorder="1" applyAlignment="1">
      <alignment horizontal="center" vertical="center" wrapText="1"/>
    </xf>
    <xf numFmtId="0" fontId="23" fillId="5" borderId="15"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14" xfId="0" applyFont="1" applyFill="1" applyBorder="1" applyAlignment="1">
      <alignment horizontal="center" vertical="center"/>
    </xf>
    <xf numFmtId="0" fontId="23" fillId="4" borderId="13" xfId="0" applyFont="1" applyFill="1" applyBorder="1" applyAlignment="1">
      <alignment horizontal="center" vertical="center"/>
    </xf>
    <xf numFmtId="0" fontId="23" fillId="7" borderId="26" xfId="0" applyFont="1" applyFill="1" applyBorder="1" applyAlignment="1">
      <alignment horizontal="center" vertical="center" wrapText="1"/>
    </xf>
    <xf numFmtId="0" fontId="23" fillId="7" borderId="0" xfId="0" applyFont="1" applyFill="1" applyAlignment="1">
      <alignment horizontal="center" vertical="center" wrapText="1"/>
    </xf>
    <xf numFmtId="0" fontId="10" fillId="6" borderId="4"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31" xfId="0" applyFont="1" applyFill="1" applyBorder="1" applyAlignment="1">
      <alignment horizontal="center" vertical="center" wrapText="1"/>
    </xf>
    <xf numFmtId="4" fontId="10" fillId="6" borderId="17" xfId="0" applyNumberFormat="1" applyFont="1" applyFill="1" applyBorder="1" applyAlignment="1">
      <alignment horizontal="center" vertical="top" wrapText="1"/>
    </xf>
    <xf numFmtId="4" fontId="10" fillId="6" borderId="11" xfId="0" applyNumberFormat="1" applyFont="1" applyFill="1" applyBorder="1" applyAlignment="1">
      <alignment horizontal="center" vertical="top" wrapText="1"/>
    </xf>
    <xf numFmtId="0" fontId="9" fillId="0" borderId="2" xfId="0" applyFont="1" applyBorder="1" applyAlignment="1">
      <alignment horizontal="center" vertical="top" wrapText="1"/>
    </xf>
    <xf numFmtId="0" fontId="9" fillId="0" borderId="17" xfId="0" applyFont="1" applyBorder="1" applyAlignment="1">
      <alignment horizontal="center" vertical="top" wrapText="1"/>
    </xf>
    <xf numFmtId="0" fontId="9" fillId="0" borderId="11" xfId="0" applyFont="1" applyBorder="1" applyAlignment="1">
      <alignment horizontal="center" vertical="top" wrapText="1"/>
    </xf>
    <xf numFmtId="0" fontId="9" fillId="9" borderId="2" xfId="0" applyFont="1" applyFill="1" applyBorder="1" applyAlignment="1">
      <alignment horizontal="center" vertical="top" wrapText="1"/>
    </xf>
    <xf numFmtId="0" fontId="9" fillId="9" borderId="17" xfId="0" applyFont="1" applyFill="1" applyBorder="1" applyAlignment="1">
      <alignment horizontal="center" vertical="top" wrapText="1"/>
    </xf>
    <xf numFmtId="0" fontId="9" fillId="9" borderId="11" xfId="0" applyFont="1" applyFill="1" applyBorder="1" applyAlignment="1">
      <alignment horizontal="center" vertical="top" wrapText="1"/>
    </xf>
    <xf numFmtId="0" fontId="9" fillId="9" borderId="2" xfId="0" applyFont="1" applyFill="1" applyBorder="1" applyAlignment="1">
      <alignment horizontal="center" vertical="top"/>
    </xf>
    <xf numFmtId="0" fontId="9" fillId="9" borderId="17" xfId="0" applyFont="1" applyFill="1" applyBorder="1" applyAlignment="1">
      <alignment horizontal="center" vertical="top"/>
    </xf>
    <xf numFmtId="0" fontId="9" fillId="9" borderId="11" xfId="0" applyFont="1" applyFill="1" applyBorder="1" applyAlignment="1">
      <alignment horizontal="center" vertical="top"/>
    </xf>
    <xf numFmtId="0" fontId="26" fillId="2" borderId="23"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14" xfId="0" applyFont="1" applyFill="1" applyBorder="1" applyAlignment="1">
      <alignment horizontal="left" vertical="center" wrapText="1"/>
    </xf>
    <xf numFmtId="0" fontId="26" fillId="2" borderId="31"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2"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8" fillId="4" borderId="31" xfId="0" applyFont="1" applyFill="1" applyBorder="1" applyAlignment="1">
      <alignment horizontal="center" vertical="center" wrapText="1"/>
    </xf>
    <xf numFmtId="164" fontId="10" fillId="6" borderId="37" xfId="0" applyNumberFormat="1" applyFont="1" applyFill="1" applyBorder="1" applyAlignment="1">
      <alignment horizontal="center" vertical="center" wrapText="1"/>
    </xf>
    <xf numFmtId="164" fontId="10" fillId="6" borderId="25" xfId="0" applyNumberFormat="1" applyFont="1" applyFill="1" applyBorder="1" applyAlignment="1">
      <alignment horizontal="center" vertical="center" wrapText="1"/>
    </xf>
    <xf numFmtId="164" fontId="10" fillId="6" borderId="54" xfId="0" applyNumberFormat="1" applyFont="1" applyFill="1" applyBorder="1" applyAlignment="1">
      <alignment horizontal="center" vertical="center" wrapText="1"/>
    </xf>
    <xf numFmtId="4" fontId="10" fillId="6" borderId="44" xfId="0" applyNumberFormat="1" applyFont="1" applyFill="1" applyBorder="1" applyAlignment="1">
      <alignment horizontal="center" vertical="center" wrapText="1"/>
    </xf>
    <xf numFmtId="4" fontId="10" fillId="6" borderId="29" xfId="0" applyNumberFormat="1" applyFont="1" applyFill="1" applyBorder="1" applyAlignment="1">
      <alignment horizontal="center" vertical="center" wrapText="1"/>
    </xf>
    <xf numFmtId="4" fontId="10" fillId="6" borderId="56" xfId="0" applyNumberFormat="1" applyFont="1" applyFill="1" applyBorder="1" applyAlignment="1">
      <alignment horizontal="center" vertical="center" wrapText="1"/>
    </xf>
    <xf numFmtId="4" fontId="10" fillId="6" borderId="34" xfId="0" applyNumberFormat="1" applyFont="1" applyFill="1" applyBorder="1" applyAlignment="1">
      <alignment horizontal="center" vertical="center" wrapText="1"/>
    </xf>
    <xf numFmtId="4" fontId="10" fillId="6" borderId="6" xfId="0" applyNumberFormat="1" applyFont="1" applyFill="1" applyBorder="1" applyAlignment="1">
      <alignment horizontal="center" vertical="center" wrapText="1"/>
    </xf>
    <xf numFmtId="4" fontId="10" fillId="6" borderId="36" xfId="0" applyNumberFormat="1" applyFont="1" applyFill="1" applyBorder="1" applyAlignment="1">
      <alignment horizontal="center" vertical="center" wrapText="1"/>
    </xf>
    <xf numFmtId="0" fontId="37" fillId="10" borderId="6" xfId="0" applyFont="1" applyFill="1" applyBorder="1" applyAlignment="1">
      <alignment horizontal="left" vertical="center" wrapText="1"/>
    </xf>
    <xf numFmtId="4" fontId="23" fillId="4" borderId="15" xfId="0" applyNumberFormat="1" applyFont="1" applyFill="1" applyBorder="1" applyAlignment="1">
      <alignment horizontal="center" vertical="center"/>
    </xf>
    <xf numFmtId="4" fontId="23" fillId="4" borderId="14" xfId="0" applyNumberFormat="1" applyFont="1" applyFill="1" applyBorder="1" applyAlignment="1">
      <alignment horizontal="center" vertical="center"/>
    </xf>
    <xf numFmtId="4" fontId="23" fillId="4" borderId="13" xfId="0" applyNumberFormat="1" applyFont="1" applyFill="1" applyBorder="1" applyAlignment="1">
      <alignment horizontal="center" vertical="center"/>
    </xf>
    <xf numFmtId="4" fontId="10" fillId="6" borderId="3" xfId="0" applyNumberFormat="1" applyFont="1" applyFill="1" applyBorder="1" applyAlignment="1">
      <alignment horizontal="center" vertical="center" wrapText="1"/>
    </xf>
    <xf numFmtId="4" fontId="10" fillId="6" borderId="20" xfId="0" applyNumberFormat="1" applyFont="1" applyFill="1" applyBorder="1" applyAlignment="1">
      <alignment horizontal="center" vertical="center" wrapText="1"/>
    </xf>
  </cellXfs>
  <cellStyles count="4">
    <cellStyle name="Hyperlink" xfId="2" builtinId="8"/>
    <cellStyle name="Normal" xfId="0" builtinId="0"/>
    <cellStyle name="Normal 2" xfId="3" xr:uid="{02889D1E-0059-463B-84FF-A296EF478A52}"/>
    <cellStyle name="Normálna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Normal="100" workbookViewId="0">
      <selection activeCell="C13" sqref="C13"/>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408"/>
      <c r="B1" s="408"/>
      <c r="C1" s="408"/>
      <c r="D1" s="408"/>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408"/>
      <c r="B2" s="412" t="s">
        <v>0</v>
      </c>
      <c r="C2" s="412"/>
      <c r="D2" s="408"/>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408"/>
      <c r="B3" s="413" t="s">
        <v>1</v>
      </c>
      <c r="C3" s="413"/>
      <c r="D3" s="408"/>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408"/>
      <c r="B4" s="410" t="s">
        <v>2</v>
      </c>
      <c r="C4" s="410"/>
      <c r="D4" s="408"/>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408"/>
      <c r="B5" s="410" t="s">
        <v>3</v>
      </c>
      <c r="C5" s="410"/>
      <c r="D5" s="408"/>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x14ac:dyDescent="0.35">
      <c r="A6" s="408"/>
      <c r="B6" s="414" t="s">
        <v>4</v>
      </c>
      <c r="C6" s="411"/>
      <c r="D6" s="408"/>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408"/>
      <c r="B7" s="414" t="s">
        <v>5</v>
      </c>
      <c r="C7" s="411"/>
      <c r="D7" s="408"/>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408"/>
      <c r="B8" s="411" t="s">
        <v>6</v>
      </c>
      <c r="C8" s="411"/>
      <c r="D8" s="408"/>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408"/>
      <c r="B9" s="416" t="s">
        <v>7</v>
      </c>
      <c r="C9" s="416"/>
      <c r="D9" s="408"/>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408"/>
      <c r="B10" s="415" t="s">
        <v>8</v>
      </c>
      <c r="C10" s="415"/>
      <c r="D10" s="408"/>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408"/>
      <c r="B11" s="417" t="s">
        <v>9</v>
      </c>
      <c r="C11" s="417"/>
      <c r="D11" s="408"/>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408"/>
      <c r="B12" s="20" t="s">
        <v>10</v>
      </c>
      <c r="C12" s="21" t="s">
        <v>11</v>
      </c>
      <c r="D12" s="408"/>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408"/>
      <c r="B13" s="22">
        <v>2023</v>
      </c>
      <c r="C13" s="23" t="s">
        <v>12</v>
      </c>
      <c r="D13" s="408"/>
      <c r="E13" s="406"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408"/>
      <c r="B14" s="19"/>
      <c r="C14" s="3"/>
      <c r="D14" s="408"/>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408"/>
      <c r="B15" s="18"/>
      <c r="C15" s="11"/>
      <c r="D15" s="408"/>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409"/>
      <c r="B23" s="409"/>
      <c r="C23" s="409"/>
      <c r="D23" s="409"/>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sheetProtection algorithmName="SHA-512" hashValue="esesbkajSDVZxhFaX31xgRa/uPhgQbTCKEwORilQBRPujgWoRxpS/G36ql2BPSMn3DS1CRUaUxO9tmcEjtJ9Vg==" saltValue="NAIRleXsxWM/2aIvgyXAxg==" spinCount="100000" sheet="1" objects="1" scenarios="1"/>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1:AK61"/>
  <sheetViews>
    <sheetView topLeftCell="A27" zoomScale="80" zoomScaleNormal="80" workbookViewId="0">
      <selection activeCell="R27" sqref="R27"/>
    </sheetView>
  </sheetViews>
  <sheetFormatPr defaultRowHeight="14.5" x14ac:dyDescent="0.35"/>
  <cols>
    <col min="2" max="2" width="21" style="203" customWidth="1"/>
    <col min="3" max="3" width="20.54296875" style="203" customWidth="1"/>
    <col min="4" max="4" width="19" customWidth="1"/>
    <col min="5" max="5" width="35.1796875" customWidth="1"/>
    <col min="6" max="6" width="13" customWidth="1"/>
    <col min="7" max="7" width="14.453125" customWidth="1"/>
    <col min="8" max="8" width="16.26953125" customWidth="1"/>
    <col min="9" max="9" width="15.453125" customWidth="1"/>
    <col min="10" max="10" width="22.1796875" customWidth="1"/>
    <col min="11" max="11" width="45.26953125" customWidth="1"/>
    <col min="12" max="12" width="26.7265625" customWidth="1"/>
    <col min="13" max="15" width="21.26953125" bestFit="1" customWidth="1"/>
    <col min="16" max="16" width="26.26953125" customWidth="1"/>
    <col min="17" max="17" width="25.81640625" customWidth="1"/>
    <col min="18" max="18" width="24.7265625" customWidth="1"/>
    <col min="19" max="19" width="25" customWidth="1"/>
    <col min="20" max="21" width="19.81640625" customWidth="1"/>
    <col min="22" max="22" width="13.453125" customWidth="1"/>
    <col min="23" max="23" width="25.26953125" bestFit="1" customWidth="1"/>
    <col min="24" max="24" width="13.26953125" customWidth="1"/>
    <col min="25" max="25" width="21.1796875" bestFit="1" customWidth="1"/>
    <col min="26" max="26" width="16" customWidth="1"/>
    <col min="27" max="27" width="14.54296875" customWidth="1"/>
    <col min="28" max="28" width="11.81640625" customWidth="1"/>
    <col min="29" max="29" width="14.54296875" customWidth="1"/>
    <col min="30" max="30" width="27.81640625" customWidth="1"/>
    <col min="31" max="31" width="24.81640625" customWidth="1"/>
    <col min="32" max="32" width="21.453125" customWidth="1"/>
    <col min="33" max="34" width="34.453125" customWidth="1"/>
    <col min="35" max="35" width="32.453125" customWidth="1"/>
    <col min="36" max="36" width="52" customWidth="1"/>
    <col min="37" max="37" width="29.453125" customWidth="1"/>
  </cols>
  <sheetData>
    <row r="1" spans="1:37" ht="15" thickBot="1" x14ac:dyDescent="0.4"/>
    <row r="2" spans="1:37" ht="21.5" thickBot="1" x14ac:dyDescent="0.4">
      <c r="A2" s="429" t="s">
        <v>14</v>
      </c>
      <c r="B2" s="430"/>
      <c r="C2" s="430"/>
      <c r="D2" s="430"/>
      <c r="E2" s="430"/>
      <c r="F2" s="430"/>
      <c r="G2" s="430"/>
      <c r="H2" s="430"/>
      <c r="I2" s="430"/>
      <c r="J2" s="430"/>
      <c r="K2" s="431"/>
      <c r="L2" s="447" t="s">
        <v>15</v>
      </c>
      <c r="M2" s="448"/>
      <c r="N2" s="448"/>
      <c r="O2" s="448"/>
      <c r="P2" s="448"/>
      <c r="Q2" s="448"/>
      <c r="R2" s="448"/>
      <c r="S2" s="448"/>
      <c r="T2" s="448"/>
      <c r="U2" s="449"/>
      <c r="V2" s="444" t="s">
        <v>16</v>
      </c>
      <c r="W2" s="445"/>
      <c r="X2" s="445"/>
      <c r="Y2" s="445"/>
      <c r="Z2" s="445"/>
      <c r="AA2" s="445"/>
      <c r="AB2" s="445"/>
      <c r="AC2" s="446"/>
      <c r="AD2" s="450" t="s">
        <v>17</v>
      </c>
      <c r="AE2" s="451"/>
      <c r="AF2" s="451"/>
      <c r="AG2" s="451"/>
      <c r="AH2" s="451"/>
      <c r="AI2" s="451"/>
      <c r="AJ2" s="451"/>
      <c r="AK2" s="451"/>
    </row>
    <row r="3" spans="1:37" ht="15.5" x14ac:dyDescent="0.35">
      <c r="A3" s="435" t="s">
        <v>18</v>
      </c>
      <c r="B3" s="426" t="s">
        <v>19</v>
      </c>
      <c r="C3" s="438" t="s">
        <v>20</v>
      </c>
      <c r="D3" s="438" t="s">
        <v>21</v>
      </c>
      <c r="E3" s="438" t="s">
        <v>22</v>
      </c>
      <c r="F3" s="426" t="s">
        <v>23</v>
      </c>
      <c r="G3" s="438" t="s">
        <v>24</v>
      </c>
      <c r="H3" s="438" t="s">
        <v>25</v>
      </c>
      <c r="I3" s="426" t="s">
        <v>26</v>
      </c>
      <c r="J3" s="438" t="s">
        <v>27</v>
      </c>
      <c r="K3" s="441" t="s">
        <v>28</v>
      </c>
      <c r="L3" s="435" t="s">
        <v>29</v>
      </c>
      <c r="M3" s="78"/>
      <c r="N3" s="438" t="s">
        <v>30</v>
      </c>
      <c r="O3" s="72"/>
      <c r="P3" s="438" t="s">
        <v>31</v>
      </c>
      <c r="Q3" s="438" t="s">
        <v>32</v>
      </c>
      <c r="R3" s="438" t="s">
        <v>33</v>
      </c>
      <c r="S3" s="438" t="s">
        <v>34</v>
      </c>
      <c r="T3" s="438" t="s">
        <v>35</v>
      </c>
      <c r="U3" s="441" t="s">
        <v>36</v>
      </c>
      <c r="V3" s="462" t="s">
        <v>37</v>
      </c>
      <c r="W3" s="463"/>
      <c r="X3" s="463"/>
      <c r="Y3" s="463"/>
      <c r="Z3" s="463"/>
      <c r="AA3" s="463"/>
      <c r="AB3" s="463"/>
      <c r="AC3" s="464"/>
      <c r="AD3" s="418" t="s">
        <v>38</v>
      </c>
      <c r="AE3" s="432" t="s">
        <v>39</v>
      </c>
      <c r="AF3" s="432" t="s">
        <v>40</v>
      </c>
      <c r="AG3" s="432" t="s">
        <v>41</v>
      </c>
      <c r="AH3" s="432" t="s">
        <v>42</v>
      </c>
      <c r="AI3" s="432" t="s">
        <v>43</v>
      </c>
      <c r="AJ3" s="455" t="s">
        <v>44</v>
      </c>
      <c r="AK3" s="452" t="s">
        <v>45</v>
      </c>
    </row>
    <row r="4" spans="1:37" ht="15.5" x14ac:dyDescent="0.35">
      <c r="A4" s="436"/>
      <c r="B4" s="427"/>
      <c r="C4" s="439"/>
      <c r="D4" s="439"/>
      <c r="E4" s="439"/>
      <c r="F4" s="427"/>
      <c r="G4" s="439"/>
      <c r="H4" s="439"/>
      <c r="I4" s="427"/>
      <c r="J4" s="439"/>
      <c r="K4" s="442"/>
      <c r="L4" s="436"/>
      <c r="M4" s="465" t="s">
        <v>46</v>
      </c>
      <c r="N4" s="439"/>
      <c r="O4" s="421" t="s">
        <v>47</v>
      </c>
      <c r="P4" s="439"/>
      <c r="Q4" s="439"/>
      <c r="R4" s="439"/>
      <c r="S4" s="439"/>
      <c r="T4" s="439"/>
      <c r="U4" s="442"/>
      <c r="V4" s="458" t="s">
        <v>48</v>
      </c>
      <c r="W4" s="459"/>
      <c r="X4" s="460" t="s">
        <v>49</v>
      </c>
      <c r="Y4" s="459"/>
      <c r="Z4" s="460" t="s">
        <v>50</v>
      </c>
      <c r="AA4" s="459"/>
      <c r="AB4" s="460" t="s">
        <v>51</v>
      </c>
      <c r="AC4" s="461"/>
      <c r="AD4" s="419"/>
      <c r="AE4" s="433"/>
      <c r="AF4" s="433"/>
      <c r="AG4" s="433"/>
      <c r="AH4" s="433"/>
      <c r="AI4" s="433"/>
      <c r="AJ4" s="456"/>
      <c r="AK4" s="453"/>
    </row>
    <row r="5" spans="1:37" ht="144" customHeight="1" thickBot="1" x14ac:dyDescent="0.4">
      <c r="A5" s="437"/>
      <c r="B5" s="428"/>
      <c r="C5" s="440"/>
      <c r="D5" s="440"/>
      <c r="E5" s="440"/>
      <c r="F5" s="428"/>
      <c r="G5" s="440"/>
      <c r="H5" s="440"/>
      <c r="I5" s="428"/>
      <c r="J5" s="440"/>
      <c r="K5" s="443"/>
      <c r="L5" s="437"/>
      <c r="M5" s="466"/>
      <c r="N5" s="440"/>
      <c r="O5" s="422"/>
      <c r="P5" s="440"/>
      <c r="Q5" s="440"/>
      <c r="R5" s="440"/>
      <c r="S5" s="440"/>
      <c r="T5" s="440"/>
      <c r="U5" s="443"/>
      <c r="V5" s="41" t="s">
        <v>52</v>
      </c>
      <c r="W5" s="39" t="s">
        <v>53</v>
      </c>
      <c r="X5" s="39" t="s">
        <v>52</v>
      </c>
      <c r="Y5" s="39" t="s">
        <v>54</v>
      </c>
      <c r="Z5" s="39" t="s">
        <v>52</v>
      </c>
      <c r="AA5" s="39" t="s">
        <v>53</v>
      </c>
      <c r="AB5" s="39" t="s">
        <v>52</v>
      </c>
      <c r="AC5" s="40" t="s">
        <v>53</v>
      </c>
      <c r="AD5" s="420"/>
      <c r="AE5" s="434"/>
      <c r="AF5" s="434"/>
      <c r="AG5" s="434"/>
      <c r="AH5" s="434"/>
      <c r="AI5" s="434"/>
      <c r="AJ5" s="457"/>
      <c r="AK5" s="454"/>
    </row>
    <row r="6" spans="1:37" ht="16" thickBot="1" x14ac:dyDescent="0.4">
      <c r="A6" s="476" t="s">
        <v>55</v>
      </c>
      <c r="B6" s="477"/>
      <c r="C6" s="477"/>
      <c r="D6" s="477"/>
      <c r="E6" s="477"/>
      <c r="F6" s="477"/>
      <c r="G6" s="477"/>
      <c r="H6" s="477"/>
      <c r="I6" s="477"/>
      <c r="J6" s="477"/>
      <c r="K6" s="477"/>
      <c r="L6" s="478"/>
      <c r="M6" s="478"/>
      <c r="N6" s="478"/>
      <c r="O6" s="478"/>
      <c r="P6" s="478"/>
      <c r="Q6" s="478"/>
      <c r="R6" s="478"/>
      <c r="S6" s="478"/>
      <c r="T6" s="477"/>
      <c r="U6" s="477"/>
      <c r="V6" s="477"/>
      <c r="W6" s="477"/>
      <c r="X6" s="477"/>
      <c r="Y6" s="477"/>
      <c r="Z6" s="477"/>
      <c r="AA6" s="477"/>
      <c r="AB6" s="477"/>
      <c r="AC6" s="477"/>
      <c r="AD6" s="477"/>
      <c r="AE6" s="477"/>
      <c r="AF6" s="477"/>
      <c r="AG6" s="477"/>
      <c r="AH6" s="477"/>
      <c r="AI6" s="477"/>
      <c r="AJ6" s="477"/>
      <c r="AK6" s="479"/>
    </row>
    <row r="7" spans="1:37" s="206" customFormat="1" ht="77.5" x14ac:dyDescent="0.35">
      <c r="A7" s="79">
        <v>1</v>
      </c>
      <c r="B7" s="329" t="s">
        <v>56</v>
      </c>
      <c r="C7" s="204" t="s">
        <v>57</v>
      </c>
      <c r="D7" s="74" t="s">
        <v>58</v>
      </c>
      <c r="E7" s="205" t="s">
        <v>59</v>
      </c>
      <c r="F7" s="222" t="s">
        <v>60</v>
      </c>
      <c r="G7" s="222" t="s">
        <v>61</v>
      </c>
      <c r="H7" s="75" t="s">
        <v>62</v>
      </c>
      <c r="I7" s="74" t="s">
        <v>58</v>
      </c>
      <c r="J7" s="75" t="s">
        <v>63</v>
      </c>
      <c r="K7" s="378" t="s">
        <v>64</v>
      </c>
      <c r="L7" s="384">
        <v>27360872.699999999</v>
      </c>
      <c r="M7" s="332">
        <v>27360872.699999999</v>
      </c>
      <c r="N7" s="332">
        <v>22992330</v>
      </c>
      <c r="O7" s="332">
        <v>22992330</v>
      </c>
      <c r="P7" s="332">
        <v>22992330</v>
      </c>
      <c r="Q7" s="259">
        <v>22992330</v>
      </c>
      <c r="R7" s="259">
        <v>22992330</v>
      </c>
      <c r="S7" s="170">
        <v>0</v>
      </c>
      <c r="T7" s="199" t="s">
        <v>58</v>
      </c>
      <c r="U7" s="397" t="s">
        <v>65</v>
      </c>
      <c r="V7" s="200" t="s">
        <v>58</v>
      </c>
      <c r="W7" s="257">
        <v>1020</v>
      </c>
      <c r="X7" s="241" t="s">
        <v>58</v>
      </c>
      <c r="Y7" s="241">
        <v>16212</v>
      </c>
      <c r="Z7" s="241" t="s">
        <v>58</v>
      </c>
      <c r="AA7" s="246">
        <v>685</v>
      </c>
      <c r="AB7" s="241" t="s">
        <v>58</v>
      </c>
      <c r="AC7" s="242" t="s">
        <v>58</v>
      </c>
      <c r="AD7" s="254"/>
      <c r="AE7" s="175"/>
      <c r="AF7" s="255">
        <v>46154</v>
      </c>
      <c r="AG7" s="256" t="s">
        <v>65</v>
      </c>
      <c r="AH7" s="256" t="s">
        <v>66</v>
      </c>
      <c r="AI7" s="178"/>
      <c r="AJ7" s="179"/>
      <c r="AK7" s="264"/>
    </row>
    <row r="8" spans="1:37" s="206" customFormat="1" ht="46.5" x14ac:dyDescent="0.35">
      <c r="A8" s="330">
        <v>2</v>
      </c>
      <c r="B8" s="211" t="s">
        <v>67</v>
      </c>
      <c r="C8" s="207" t="s">
        <v>68</v>
      </c>
      <c r="D8" s="55" t="s">
        <v>58</v>
      </c>
      <c r="E8" s="191" t="s">
        <v>69</v>
      </c>
      <c r="F8" s="186" t="s">
        <v>60</v>
      </c>
      <c r="G8" s="186" t="s">
        <v>61</v>
      </c>
      <c r="H8" s="55" t="s">
        <v>62</v>
      </c>
      <c r="I8" s="55" t="s">
        <v>58</v>
      </c>
      <c r="J8" s="73" t="s">
        <v>70</v>
      </c>
      <c r="K8" s="379" t="s">
        <v>71</v>
      </c>
      <c r="L8" s="385">
        <v>123817120</v>
      </c>
      <c r="M8" s="333">
        <v>124024320</v>
      </c>
      <c r="N8" s="334">
        <v>104090453</v>
      </c>
      <c r="O8" s="334">
        <v>104090452</v>
      </c>
      <c r="P8" s="334">
        <v>72863317</v>
      </c>
      <c r="Q8" s="76">
        <v>72863317</v>
      </c>
      <c r="R8" s="76">
        <v>72863317</v>
      </c>
      <c r="S8" s="180">
        <v>0</v>
      </c>
      <c r="T8" s="171" t="s">
        <v>58</v>
      </c>
      <c r="U8" s="391" t="s">
        <v>65</v>
      </c>
      <c r="V8" s="400" t="s">
        <v>58</v>
      </c>
      <c r="W8" s="228">
        <v>139096</v>
      </c>
      <c r="X8" s="226" t="s">
        <v>58</v>
      </c>
      <c r="Y8" s="226">
        <v>122126</v>
      </c>
      <c r="Z8" s="226" t="s">
        <v>58</v>
      </c>
      <c r="AA8" s="227">
        <v>83</v>
      </c>
      <c r="AB8" s="226" t="s">
        <v>58</v>
      </c>
      <c r="AC8" s="247" t="s">
        <v>58</v>
      </c>
      <c r="AD8" s="181"/>
      <c r="AE8" s="141"/>
      <c r="AF8" s="176">
        <v>45777</v>
      </c>
      <c r="AG8" s="147"/>
      <c r="AH8" s="177" t="s">
        <v>66</v>
      </c>
      <c r="AI8" s="182"/>
      <c r="AJ8" s="183"/>
      <c r="AK8" s="265"/>
    </row>
    <row r="9" spans="1:37" s="206" customFormat="1" ht="46.5" x14ac:dyDescent="0.35">
      <c r="A9" s="330">
        <v>3</v>
      </c>
      <c r="B9" s="211" t="s">
        <v>67</v>
      </c>
      <c r="C9" s="207" t="s">
        <v>72</v>
      </c>
      <c r="D9" s="55" t="s">
        <v>58</v>
      </c>
      <c r="E9" s="191" t="s">
        <v>73</v>
      </c>
      <c r="F9" s="186" t="s">
        <v>60</v>
      </c>
      <c r="G9" s="186" t="s">
        <v>61</v>
      </c>
      <c r="H9" s="55" t="s">
        <v>62</v>
      </c>
      <c r="I9" s="55" t="s">
        <v>58</v>
      </c>
      <c r="J9" s="73" t="s">
        <v>74</v>
      </c>
      <c r="K9" s="379" t="s">
        <v>75</v>
      </c>
      <c r="L9" s="385">
        <v>81399075</v>
      </c>
      <c r="M9" s="333">
        <v>81514863</v>
      </c>
      <c r="N9" s="334">
        <v>68431830</v>
      </c>
      <c r="O9" s="334">
        <v>68431830</v>
      </c>
      <c r="P9" s="334">
        <v>47902281</v>
      </c>
      <c r="Q9" s="76">
        <v>47902281</v>
      </c>
      <c r="R9" s="76">
        <v>47902281</v>
      </c>
      <c r="S9" s="180">
        <v>0</v>
      </c>
      <c r="T9" s="171" t="s">
        <v>58</v>
      </c>
      <c r="U9" s="391" t="s">
        <v>65</v>
      </c>
      <c r="V9" s="400" t="s">
        <v>58</v>
      </c>
      <c r="W9" s="225">
        <v>85706</v>
      </c>
      <c r="X9" s="226" t="s">
        <v>58</v>
      </c>
      <c r="Y9" s="230">
        <v>75249</v>
      </c>
      <c r="Z9" s="226" t="s">
        <v>58</v>
      </c>
      <c r="AA9" s="231" t="s">
        <v>76</v>
      </c>
      <c r="AB9" s="226" t="s">
        <v>58</v>
      </c>
      <c r="AC9" s="247" t="s">
        <v>58</v>
      </c>
      <c r="AD9" s="181"/>
      <c r="AE9" s="141"/>
      <c r="AF9" s="76"/>
      <c r="AG9" s="147"/>
      <c r="AH9" s="147"/>
      <c r="AI9" s="182"/>
      <c r="AJ9" s="183"/>
      <c r="AK9" s="265"/>
    </row>
    <row r="10" spans="1:37" s="206" customFormat="1" ht="46.5" x14ac:dyDescent="0.35">
      <c r="A10" s="330">
        <v>4</v>
      </c>
      <c r="B10" s="211" t="s">
        <v>67</v>
      </c>
      <c r="C10" s="207" t="s">
        <v>77</v>
      </c>
      <c r="D10" s="55" t="s">
        <v>58</v>
      </c>
      <c r="E10" s="191" t="s">
        <v>78</v>
      </c>
      <c r="F10" s="186" t="s">
        <v>60</v>
      </c>
      <c r="G10" s="186" t="s">
        <v>61</v>
      </c>
      <c r="H10" s="55" t="s">
        <v>62</v>
      </c>
      <c r="I10" s="55" t="s">
        <v>58</v>
      </c>
      <c r="J10" s="73" t="s">
        <v>79</v>
      </c>
      <c r="K10" s="362" t="s">
        <v>80</v>
      </c>
      <c r="L10" s="385">
        <v>21977712</v>
      </c>
      <c r="M10" s="333">
        <v>22415735</v>
      </c>
      <c r="N10" s="334">
        <v>18476771</v>
      </c>
      <c r="O10" s="334">
        <v>18476771</v>
      </c>
      <c r="P10" s="334">
        <v>12933740</v>
      </c>
      <c r="Q10" s="76">
        <v>12933740</v>
      </c>
      <c r="R10" s="76">
        <v>12933740</v>
      </c>
      <c r="S10" s="180">
        <v>0</v>
      </c>
      <c r="T10" s="171" t="s">
        <v>58</v>
      </c>
      <c r="U10" s="391" t="s">
        <v>65</v>
      </c>
      <c r="V10" s="400" t="s">
        <v>58</v>
      </c>
      <c r="W10" s="225">
        <v>25028</v>
      </c>
      <c r="X10" s="226" t="s">
        <v>58</v>
      </c>
      <c r="Y10" s="230">
        <v>22024</v>
      </c>
      <c r="Z10" s="226" t="s">
        <v>58</v>
      </c>
      <c r="AA10" s="227">
        <v>19</v>
      </c>
      <c r="AB10" s="226" t="s">
        <v>58</v>
      </c>
      <c r="AC10" s="247" t="s">
        <v>58</v>
      </c>
      <c r="AD10" s="181"/>
      <c r="AE10" s="141"/>
      <c r="AF10" s="76"/>
      <c r="AG10" s="147"/>
      <c r="AH10" s="147"/>
      <c r="AI10" s="182"/>
      <c r="AJ10" s="183"/>
      <c r="AK10" s="265"/>
    </row>
    <row r="11" spans="1:37" s="206" customFormat="1" ht="46.5" x14ac:dyDescent="0.35">
      <c r="A11" s="330">
        <v>5</v>
      </c>
      <c r="B11" s="211" t="s">
        <v>67</v>
      </c>
      <c r="C11" s="207" t="s">
        <v>81</v>
      </c>
      <c r="D11" s="55" t="s">
        <v>58</v>
      </c>
      <c r="E11" s="191" t="s">
        <v>82</v>
      </c>
      <c r="F11" s="186" t="s">
        <v>60</v>
      </c>
      <c r="G11" s="186" t="s">
        <v>61</v>
      </c>
      <c r="H11" s="55" t="s">
        <v>62</v>
      </c>
      <c r="I11" s="55" t="s">
        <v>58</v>
      </c>
      <c r="J11" s="73" t="s">
        <v>83</v>
      </c>
      <c r="K11" s="362" t="s">
        <v>84</v>
      </c>
      <c r="L11" s="385">
        <v>89488169</v>
      </c>
      <c r="M11" s="333">
        <v>89677959</v>
      </c>
      <c r="N11" s="334">
        <v>76331437</v>
      </c>
      <c r="O11" s="334">
        <v>76331437</v>
      </c>
      <c r="P11" s="334">
        <v>53432006</v>
      </c>
      <c r="Q11" s="76">
        <v>53432006</v>
      </c>
      <c r="R11" s="76">
        <v>53432006</v>
      </c>
      <c r="S11" s="180">
        <v>0</v>
      </c>
      <c r="T11" s="171" t="s">
        <v>58</v>
      </c>
      <c r="U11" s="391" t="s">
        <v>65</v>
      </c>
      <c r="V11" s="400" t="s">
        <v>58</v>
      </c>
      <c r="W11" s="225">
        <v>112294</v>
      </c>
      <c r="X11" s="226" t="s">
        <v>58</v>
      </c>
      <c r="Y11" s="226">
        <v>98594</v>
      </c>
      <c r="Z11" s="226" t="s">
        <v>58</v>
      </c>
      <c r="AA11" s="227">
        <v>85</v>
      </c>
      <c r="AB11" s="226" t="s">
        <v>58</v>
      </c>
      <c r="AC11" s="247" t="s">
        <v>58</v>
      </c>
      <c r="AD11" s="181"/>
      <c r="AE11" s="141"/>
      <c r="AF11" s="76"/>
      <c r="AG11" s="147"/>
      <c r="AH11" s="147"/>
      <c r="AI11" s="182"/>
      <c r="AJ11" s="183"/>
      <c r="AK11" s="265"/>
    </row>
    <row r="12" spans="1:37" s="206" customFormat="1" ht="46.5" x14ac:dyDescent="0.35">
      <c r="A12" s="330">
        <v>6</v>
      </c>
      <c r="B12" s="211" t="s">
        <v>67</v>
      </c>
      <c r="C12" s="207" t="s">
        <v>85</v>
      </c>
      <c r="D12" s="55" t="s">
        <v>58</v>
      </c>
      <c r="E12" s="191" t="s">
        <v>86</v>
      </c>
      <c r="F12" s="186" t="s">
        <v>60</v>
      </c>
      <c r="G12" s="186" t="s">
        <v>61</v>
      </c>
      <c r="H12" s="55" t="s">
        <v>62</v>
      </c>
      <c r="I12" s="55" t="s">
        <v>58</v>
      </c>
      <c r="J12" s="73" t="s">
        <v>87</v>
      </c>
      <c r="K12" s="362" t="s">
        <v>88</v>
      </c>
      <c r="L12" s="385">
        <v>86984770</v>
      </c>
      <c r="M12" s="333">
        <v>87165659</v>
      </c>
      <c r="N12" s="334">
        <v>73125623</v>
      </c>
      <c r="O12" s="334">
        <v>73125625</v>
      </c>
      <c r="P12" s="334">
        <v>51187936</v>
      </c>
      <c r="Q12" s="76">
        <v>51187936</v>
      </c>
      <c r="R12" s="76">
        <v>51187936</v>
      </c>
      <c r="S12" s="180">
        <v>0</v>
      </c>
      <c r="T12" s="171" t="s">
        <v>58</v>
      </c>
      <c r="U12" s="391" t="s">
        <v>65</v>
      </c>
      <c r="V12" s="400" t="s">
        <v>58</v>
      </c>
      <c r="W12" s="225">
        <v>105361</v>
      </c>
      <c r="X12" s="226" t="s">
        <v>58</v>
      </c>
      <c r="Y12" s="226">
        <v>92506</v>
      </c>
      <c r="Z12" s="226" t="s">
        <v>58</v>
      </c>
      <c r="AA12" s="227" t="s">
        <v>89</v>
      </c>
      <c r="AB12" s="226" t="s">
        <v>58</v>
      </c>
      <c r="AC12" s="247" t="s">
        <v>58</v>
      </c>
      <c r="AD12" s="181"/>
      <c r="AE12" s="141"/>
      <c r="AF12" s="76"/>
      <c r="AG12" s="147"/>
      <c r="AH12" s="147"/>
      <c r="AI12" s="182"/>
      <c r="AJ12" s="183"/>
      <c r="AK12" s="265"/>
    </row>
    <row r="13" spans="1:37" s="206" customFormat="1" ht="46.5" x14ac:dyDescent="0.35">
      <c r="A13" s="330">
        <v>7</v>
      </c>
      <c r="B13" s="211" t="s">
        <v>67</v>
      </c>
      <c r="C13" s="207" t="s">
        <v>90</v>
      </c>
      <c r="D13" s="55" t="s">
        <v>58</v>
      </c>
      <c r="E13" s="191" t="s">
        <v>91</v>
      </c>
      <c r="F13" s="186" t="s">
        <v>60</v>
      </c>
      <c r="G13" s="186" t="s">
        <v>61</v>
      </c>
      <c r="H13" s="55" t="s">
        <v>62</v>
      </c>
      <c r="I13" s="55" t="s">
        <v>58</v>
      </c>
      <c r="J13" s="73" t="s">
        <v>92</v>
      </c>
      <c r="K13" s="379" t="s">
        <v>93</v>
      </c>
      <c r="L13" s="385">
        <v>119649983</v>
      </c>
      <c r="M13" s="333">
        <v>119857182</v>
      </c>
      <c r="N13" s="334">
        <v>100582367</v>
      </c>
      <c r="O13" s="334">
        <v>100582366</v>
      </c>
      <c r="P13" s="334">
        <v>70407657</v>
      </c>
      <c r="Q13" s="76">
        <v>70407657</v>
      </c>
      <c r="R13" s="76">
        <v>70407657</v>
      </c>
      <c r="S13" s="180">
        <v>0</v>
      </c>
      <c r="T13" s="171" t="s">
        <v>58</v>
      </c>
      <c r="U13" s="391" t="s">
        <v>65</v>
      </c>
      <c r="V13" s="400" t="s">
        <v>58</v>
      </c>
      <c r="W13" s="225" t="s">
        <v>94</v>
      </c>
      <c r="X13" s="226" t="s">
        <v>58</v>
      </c>
      <c r="Y13" s="226">
        <v>127451</v>
      </c>
      <c r="Z13" s="226" t="s">
        <v>58</v>
      </c>
      <c r="AA13" s="231" t="s">
        <v>95</v>
      </c>
      <c r="AB13" s="226" t="s">
        <v>58</v>
      </c>
      <c r="AC13" s="247" t="s">
        <v>58</v>
      </c>
      <c r="AD13" s="181"/>
      <c r="AE13" s="141"/>
      <c r="AF13" s="76"/>
      <c r="AG13" s="147"/>
      <c r="AH13" s="147"/>
      <c r="AI13" s="182"/>
      <c r="AJ13" s="183"/>
      <c r="AK13" s="265"/>
    </row>
    <row r="14" spans="1:37" s="206" customFormat="1" ht="62" x14ac:dyDescent="0.35">
      <c r="A14" s="330">
        <v>8</v>
      </c>
      <c r="B14" s="211" t="s">
        <v>67</v>
      </c>
      <c r="C14" s="207" t="s">
        <v>96</v>
      </c>
      <c r="D14" s="55" t="s">
        <v>58</v>
      </c>
      <c r="E14" s="191" t="s">
        <v>97</v>
      </c>
      <c r="F14" s="186" t="s">
        <v>60</v>
      </c>
      <c r="G14" s="186" t="s">
        <v>61</v>
      </c>
      <c r="H14" s="55" t="s">
        <v>62</v>
      </c>
      <c r="I14" s="55" t="s">
        <v>58</v>
      </c>
      <c r="J14" s="73" t="s">
        <v>98</v>
      </c>
      <c r="K14" s="379" t="s">
        <v>99</v>
      </c>
      <c r="L14" s="385">
        <v>136090034</v>
      </c>
      <c r="M14" s="333">
        <v>136308650</v>
      </c>
      <c r="N14" s="334">
        <v>114406489</v>
      </c>
      <c r="O14" s="334">
        <v>114406488</v>
      </c>
      <c r="P14" s="334">
        <v>80084542</v>
      </c>
      <c r="Q14" s="76">
        <v>80084542</v>
      </c>
      <c r="R14" s="76">
        <v>80084542</v>
      </c>
      <c r="S14" s="180">
        <v>0</v>
      </c>
      <c r="T14" s="171" t="s">
        <v>58</v>
      </c>
      <c r="U14" s="391" t="s">
        <v>65</v>
      </c>
      <c r="V14" s="400" t="s">
        <v>58</v>
      </c>
      <c r="W14" s="226" t="s">
        <v>100</v>
      </c>
      <c r="X14" s="226" t="s">
        <v>58</v>
      </c>
      <c r="Y14" s="226">
        <v>144944</v>
      </c>
      <c r="Z14" s="226" t="s">
        <v>58</v>
      </c>
      <c r="AA14" s="231" t="s">
        <v>101</v>
      </c>
      <c r="AB14" s="226" t="s">
        <v>58</v>
      </c>
      <c r="AC14" s="247" t="s">
        <v>58</v>
      </c>
      <c r="AD14" s="181"/>
      <c r="AE14" s="141"/>
      <c r="AF14" s="76"/>
      <c r="AG14" s="147"/>
      <c r="AH14" s="147"/>
      <c r="AI14" s="182"/>
      <c r="AJ14" s="183"/>
      <c r="AK14" s="265"/>
    </row>
    <row r="15" spans="1:37" s="206" customFormat="1" ht="62" x14ac:dyDescent="0.35">
      <c r="A15" s="330">
        <v>9</v>
      </c>
      <c r="B15" s="211" t="s">
        <v>67</v>
      </c>
      <c r="C15" s="207" t="s">
        <v>102</v>
      </c>
      <c r="D15" s="55" t="s">
        <v>58</v>
      </c>
      <c r="E15" s="191" t="s">
        <v>103</v>
      </c>
      <c r="F15" s="186" t="s">
        <v>60</v>
      </c>
      <c r="G15" s="186" t="s">
        <v>61</v>
      </c>
      <c r="H15" s="55" t="s">
        <v>62</v>
      </c>
      <c r="I15" s="55" t="s">
        <v>58</v>
      </c>
      <c r="J15" s="73" t="s">
        <v>104</v>
      </c>
      <c r="K15" s="379" t="s">
        <v>105</v>
      </c>
      <c r="L15" s="385">
        <v>137218926</v>
      </c>
      <c r="M15" s="333">
        <v>137449467</v>
      </c>
      <c r="N15" s="334">
        <v>115357810</v>
      </c>
      <c r="O15" s="334">
        <v>115357810</v>
      </c>
      <c r="P15" s="334">
        <v>80750467</v>
      </c>
      <c r="Q15" s="76">
        <v>80750467</v>
      </c>
      <c r="R15" s="76">
        <v>80750467</v>
      </c>
      <c r="S15" s="180">
        <v>0</v>
      </c>
      <c r="T15" s="171" t="s">
        <v>58</v>
      </c>
      <c r="U15" s="391" t="s">
        <v>65</v>
      </c>
      <c r="V15" s="400" t="s">
        <v>58</v>
      </c>
      <c r="W15" s="226" t="s">
        <v>106</v>
      </c>
      <c r="X15" s="226" t="s">
        <v>58</v>
      </c>
      <c r="Y15" s="226">
        <v>147933</v>
      </c>
      <c r="Z15" s="226" t="s">
        <v>58</v>
      </c>
      <c r="AA15" s="231" t="s">
        <v>107</v>
      </c>
      <c r="AB15" s="226" t="s">
        <v>58</v>
      </c>
      <c r="AC15" s="247" t="s">
        <v>58</v>
      </c>
      <c r="AD15" s="181"/>
      <c r="AE15" s="141"/>
      <c r="AF15" s="76"/>
      <c r="AG15" s="147"/>
      <c r="AH15" s="147"/>
      <c r="AI15" s="182"/>
      <c r="AJ15" s="183"/>
      <c r="AK15" s="265"/>
    </row>
    <row r="16" spans="1:37" s="206" customFormat="1" ht="232.5" x14ac:dyDescent="0.35">
      <c r="A16" s="330">
        <v>10</v>
      </c>
      <c r="B16" s="211" t="s">
        <v>67</v>
      </c>
      <c r="C16" s="207" t="s">
        <v>108</v>
      </c>
      <c r="D16" s="55" t="s">
        <v>58</v>
      </c>
      <c r="E16" s="191" t="s">
        <v>109</v>
      </c>
      <c r="F16" s="186" t="s">
        <v>60</v>
      </c>
      <c r="G16" s="186" t="s">
        <v>61</v>
      </c>
      <c r="H16" s="55" t="s">
        <v>110</v>
      </c>
      <c r="I16" s="55" t="s">
        <v>58</v>
      </c>
      <c r="J16" s="73" t="s">
        <v>63</v>
      </c>
      <c r="K16" s="362" t="s">
        <v>111</v>
      </c>
      <c r="L16" s="385">
        <v>120931548.5</v>
      </c>
      <c r="M16" s="333">
        <v>120931548.5</v>
      </c>
      <c r="N16" s="334">
        <v>101208938</v>
      </c>
      <c r="O16" s="334">
        <v>101623150</v>
      </c>
      <c r="P16" s="334">
        <v>101208938</v>
      </c>
      <c r="Q16" s="76">
        <v>101208938</v>
      </c>
      <c r="R16" s="76">
        <v>101208938</v>
      </c>
      <c r="S16" s="180">
        <v>0</v>
      </c>
      <c r="T16" s="171" t="s">
        <v>58</v>
      </c>
      <c r="U16" s="391" t="s">
        <v>65</v>
      </c>
      <c r="V16" s="400" t="s">
        <v>58</v>
      </c>
      <c r="W16" s="225">
        <v>37540</v>
      </c>
      <c r="X16" s="226" t="s">
        <v>58</v>
      </c>
      <c r="Y16" s="226">
        <v>36387</v>
      </c>
      <c r="Z16" s="226" t="s">
        <v>58</v>
      </c>
      <c r="AA16" s="231" t="s">
        <v>112</v>
      </c>
      <c r="AB16" s="226" t="s">
        <v>58</v>
      </c>
      <c r="AC16" s="247" t="s">
        <v>58</v>
      </c>
      <c r="AD16" s="181"/>
      <c r="AE16" s="141"/>
      <c r="AF16" s="176">
        <v>47848</v>
      </c>
      <c r="AG16" s="177" t="s">
        <v>113</v>
      </c>
      <c r="AH16" s="177" t="s">
        <v>66</v>
      </c>
      <c r="AI16" s="182"/>
      <c r="AJ16" s="183"/>
      <c r="AK16" s="265"/>
    </row>
    <row r="17" spans="1:37" s="208" customFormat="1" ht="186" x14ac:dyDescent="0.35">
      <c r="A17" s="330">
        <v>11</v>
      </c>
      <c r="B17" s="211" t="s">
        <v>67</v>
      </c>
      <c r="C17" s="207" t="s">
        <v>114</v>
      </c>
      <c r="D17" s="55" t="s">
        <v>58</v>
      </c>
      <c r="E17" s="73" t="s">
        <v>115</v>
      </c>
      <c r="F17" s="186" t="s">
        <v>60</v>
      </c>
      <c r="G17" s="186" t="s">
        <v>61</v>
      </c>
      <c r="H17" s="55" t="s">
        <v>62</v>
      </c>
      <c r="I17" s="55" t="s">
        <v>58</v>
      </c>
      <c r="J17" s="73" t="s">
        <v>63</v>
      </c>
      <c r="K17" s="362" t="s">
        <v>116</v>
      </c>
      <c r="L17" s="385">
        <v>81685335.109999999</v>
      </c>
      <c r="M17" s="333">
        <v>81685335.109999999</v>
      </c>
      <c r="N17" s="334">
        <v>63610823.75</v>
      </c>
      <c r="O17" s="334">
        <v>68643138.75</v>
      </c>
      <c r="P17" s="334">
        <v>63610823.75</v>
      </c>
      <c r="Q17" s="76">
        <v>63610823.75</v>
      </c>
      <c r="R17" s="76">
        <v>63610823.75</v>
      </c>
      <c r="S17" s="184">
        <v>1336129.05</v>
      </c>
      <c r="T17" s="171" t="s">
        <v>58</v>
      </c>
      <c r="U17" s="391" t="s">
        <v>65</v>
      </c>
      <c r="V17" s="400" t="s">
        <v>58</v>
      </c>
      <c r="W17" s="232">
        <f>105</f>
        <v>105</v>
      </c>
      <c r="X17" s="226" t="s">
        <v>58</v>
      </c>
      <c r="Y17" s="233">
        <f>162</f>
        <v>162</v>
      </c>
      <c r="Z17" s="226" t="s">
        <v>58</v>
      </c>
      <c r="AA17" s="227" t="s">
        <v>65</v>
      </c>
      <c r="AB17" s="226" t="s">
        <v>58</v>
      </c>
      <c r="AC17" s="247" t="s">
        <v>58</v>
      </c>
      <c r="AD17" s="185"/>
      <c r="AE17" s="186"/>
      <c r="AF17" s="176">
        <v>46538</v>
      </c>
      <c r="AG17" s="187" t="s">
        <v>117</v>
      </c>
      <c r="AH17" s="177" t="s">
        <v>66</v>
      </c>
      <c r="AI17" s="188"/>
      <c r="AJ17" s="189"/>
      <c r="AK17" s="266"/>
    </row>
    <row r="18" spans="1:37" s="208" customFormat="1" ht="170.5" x14ac:dyDescent="0.35">
      <c r="A18" s="330">
        <v>12</v>
      </c>
      <c r="B18" s="211" t="s">
        <v>67</v>
      </c>
      <c r="C18" s="207" t="s">
        <v>118</v>
      </c>
      <c r="D18" s="55" t="s">
        <v>58</v>
      </c>
      <c r="E18" s="73" t="s">
        <v>119</v>
      </c>
      <c r="F18" s="186" t="s">
        <v>60</v>
      </c>
      <c r="G18" s="186" t="s">
        <v>61</v>
      </c>
      <c r="H18" s="55" t="s">
        <v>110</v>
      </c>
      <c r="I18" s="55" t="s">
        <v>58</v>
      </c>
      <c r="J18" s="190" t="s">
        <v>63</v>
      </c>
      <c r="K18" s="362" t="s">
        <v>120</v>
      </c>
      <c r="L18" s="385">
        <v>68520543.909999996</v>
      </c>
      <c r="M18" s="333">
        <v>68520543.909999996</v>
      </c>
      <c r="N18" s="334">
        <v>57506448</v>
      </c>
      <c r="O18" s="334">
        <v>57580289</v>
      </c>
      <c r="P18" s="334">
        <v>57506448</v>
      </c>
      <c r="Q18" s="76">
        <v>57506448</v>
      </c>
      <c r="R18" s="76">
        <v>57506448</v>
      </c>
      <c r="S18" s="184">
        <v>0</v>
      </c>
      <c r="T18" s="171" t="s">
        <v>58</v>
      </c>
      <c r="U18" s="391" t="s">
        <v>65</v>
      </c>
      <c r="V18" s="400" t="s">
        <v>58</v>
      </c>
      <c r="W18" s="232">
        <f>952.4</f>
        <v>952.4</v>
      </c>
      <c r="X18" s="226" t="s">
        <v>58</v>
      </c>
      <c r="Y18" s="233">
        <f>76.444</f>
        <v>76.444000000000003</v>
      </c>
      <c r="Z18" s="226" t="s">
        <v>58</v>
      </c>
      <c r="AA18" s="227" t="s">
        <v>65</v>
      </c>
      <c r="AB18" s="226" t="s">
        <v>58</v>
      </c>
      <c r="AC18" s="247" t="s">
        <v>58</v>
      </c>
      <c r="AD18" s="185"/>
      <c r="AE18" s="186"/>
      <c r="AF18" s="176">
        <v>46538</v>
      </c>
      <c r="AG18" s="177" t="s">
        <v>65</v>
      </c>
      <c r="AH18" s="177" t="s">
        <v>66</v>
      </c>
      <c r="AI18" s="188"/>
      <c r="AJ18" s="189"/>
      <c r="AK18" s="266"/>
    </row>
    <row r="19" spans="1:37" s="208" customFormat="1" ht="46.5" x14ac:dyDescent="0.35">
      <c r="A19" s="330">
        <v>13</v>
      </c>
      <c r="B19" s="211" t="s">
        <v>67</v>
      </c>
      <c r="C19" s="207" t="s">
        <v>121</v>
      </c>
      <c r="D19" s="55" t="s">
        <v>58</v>
      </c>
      <c r="E19" s="73" t="s">
        <v>122</v>
      </c>
      <c r="F19" s="186" t="s">
        <v>60</v>
      </c>
      <c r="G19" s="186" t="s">
        <v>61</v>
      </c>
      <c r="H19" s="55" t="s">
        <v>123</v>
      </c>
      <c r="I19" s="55" t="s">
        <v>58</v>
      </c>
      <c r="J19" s="73" t="s">
        <v>63</v>
      </c>
      <c r="K19" s="380" t="s">
        <v>124</v>
      </c>
      <c r="L19" s="385">
        <v>60963325.149999999</v>
      </c>
      <c r="M19" s="333">
        <v>60963325.149999999</v>
      </c>
      <c r="N19" s="334">
        <v>51067426</v>
      </c>
      <c r="O19" s="334">
        <v>51229685</v>
      </c>
      <c r="P19" s="334">
        <v>51067426</v>
      </c>
      <c r="Q19" s="76">
        <v>51067426</v>
      </c>
      <c r="R19" s="76">
        <v>51067426</v>
      </c>
      <c r="S19" s="184">
        <v>0</v>
      </c>
      <c r="T19" s="171" t="s">
        <v>58</v>
      </c>
      <c r="U19" s="391" t="s">
        <v>65</v>
      </c>
      <c r="V19" s="400" t="s">
        <v>58</v>
      </c>
      <c r="W19" s="232">
        <v>31951</v>
      </c>
      <c r="X19" s="226" t="s">
        <v>58</v>
      </c>
      <c r="Y19" s="233">
        <f>23.353</f>
        <v>23.353000000000002</v>
      </c>
      <c r="Z19" s="226" t="s">
        <v>58</v>
      </c>
      <c r="AA19" s="227" t="s">
        <v>58</v>
      </c>
      <c r="AB19" s="226" t="s">
        <v>58</v>
      </c>
      <c r="AC19" s="247" t="s">
        <v>58</v>
      </c>
      <c r="AD19" s="185"/>
      <c r="AE19" s="186"/>
      <c r="AF19" s="176">
        <v>46538</v>
      </c>
      <c r="AG19" s="177" t="s">
        <v>113</v>
      </c>
      <c r="AH19" s="177" t="s">
        <v>66</v>
      </c>
      <c r="AI19" s="188"/>
      <c r="AJ19" s="189"/>
      <c r="AK19" s="266"/>
    </row>
    <row r="20" spans="1:37" s="208" customFormat="1" ht="62" x14ac:dyDescent="0.35">
      <c r="A20" s="330">
        <v>14</v>
      </c>
      <c r="B20" s="211" t="s">
        <v>67</v>
      </c>
      <c r="C20" s="207" t="s">
        <v>125</v>
      </c>
      <c r="D20" s="55" t="s">
        <v>58</v>
      </c>
      <c r="E20" s="73" t="s">
        <v>126</v>
      </c>
      <c r="F20" s="186" t="s">
        <v>60</v>
      </c>
      <c r="G20" s="186" t="s">
        <v>61</v>
      </c>
      <c r="H20" s="55" t="s">
        <v>62</v>
      </c>
      <c r="I20" s="55" t="s">
        <v>58</v>
      </c>
      <c r="J20" s="73" t="s">
        <v>63</v>
      </c>
      <c r="K20" s="381" t="s">
        <v>127</v>
      </c>
      <c r="L20" s="385">
        <v>55877769.289999999</v>
      </c>
      <c r="M20" s="333">
        <v>55877769.289999999</v>
      </c>
      <c r="N20" s="334">
        <v>46956108.649999999</v>
      </c>
      <c r="O20" s="334">
        <v>46956108.649999999</v>
      </c>
      <c r="P20" s="334">
        <v>46956108.649999999</v>
      </c>
      <c r="Q20" s="76">
        <v>46956108.649999999</v>
      </c>
      <c r="R20" s="76">
        <v>46956108.649999999</v>
      </c>
      <c r="S20" s="184">
        <v>535471.35999999999</v>
      </c>
      <c r="T20" s="171" t="s">
        <v>58</v>
      </c>
      <c r="U20" s="391" t="s">
        <v>65</v>
      </c>
      <c r="V20" s="400" t="s">
        <v>58</v>
      </c>
      <c r="W20" s="232">
        <v>1117.386</v>
      </c>
      <c r="X20" s="234" t="s">
        <v>58</v>
      </c>
      <c r="Y20" s="233">
        <v>2021.71</v>
      </c>
      <c r="Z20" s="234" t="s">
        <v>58</v>
      </c>
      <c r="AA20" s="227" t="s">
        <v>58</v>
      </c>
      <c r="AB20" s="234" t="s">
        <v>58</v>
      </c>
      <c r="AC20" s="248" t="s">
        <v>58</v>
      </c>
      <c r="AD20" s="185"/>
      <c r="AE20" s="186"/>
      <c r="AF20" s="176">
        <v>46904</v>
      </c>
      <c r="AG20" s="187" t="s">
        <v>128</v>
      </c>
      <c r="AH20" s="177" t="s">
        <v>66</v>
      </c>
      <c r="AI20" s="188"/>
      <c r="AJ20" s="189"/>
      <c r="AK20" s="266"/>
    </row>
    <row r="21" spans="1:37" s="208" customFormat="1" ht="124" x14ac:dyDescent="0.35">
      <c r="A21" s="330">
        <v>15</v>
      </c>
      <c r="B21" s="211" t="s">
        <v>67</v>
      </c>
      <c r="C21" s="207" t="s">
        <v>129</v>
      </c>
      <c r="D21" s="55" t="s">
        <v>58</v>
      </c>
      <c r="E21" s="73" t="s">
        <v>130</v>
      </c>
      <c r="F21" s="186" t="s">
        <v>60</v>
      </c>
      <c r="G21" s="186" t="s">
        <v>61</v>
      </c>
      <c r="H21" s="55" t="s">
        <v>123</v>
      </c>
      <c r="I21" s="55" t="s">
        <v>58</v>
      </c>
      <c r="J21" s="190" t="s">
        <v>63</v>
      </c>
      <c r="K21" s="362" t="s">
        <v>131</v>
      </c>
      <c r="L21" s="385">
        <v>62464815.039999999</v>
      </c>
      <c r="M21" s="333">
        <v>62464815.039999999</v>
      </c>
      <c r="N21" s="334" t="s">
        <v>132</v>
      </c>
      <c r="O21" s="334">
        <v>52491441.210000001</v>
      </c>
      <c r="P21" s="334">
        <v>52336142.93</v>
      </c>
      <c r="Q21" s="76">
        <v>52336142.93</v>
      </c>
      <c r="R21" s="76">
        <v>52336142.93</v>
      </c>
      <c r="S21" s="184">
        <v>158163.07</v>
      </c>
      <c r="T21" s="171" t="s">
        <v>58</v>
      </c>
      <c r="U21" s="391" t="s">
        <v>65</v>
      </c>
      <c r="V21" s="400" t="s">
        <v>58</v>
      </c>
      <c r="W21" s="232" t="s">
        <v>58</v>
      </c>
      <c r="X21" s="226" t="s">
        <v>58</v>
      </c>
      <c r="Y21" s="233">
        <f>16329.992</f>
        <v>16329.992</v>
      </c>
      <c r="Z21" s="226" t="s">
        <v>58</v>
      </c>
      <c r="AA21" s="227" t="s">
        <v>58</v>
      </c>
      <c r="AB21" s="226" t="s">
        <v>58</v>
      </c>
      <c r="AC21" s="247" t="s">
        <v>58</v>
      </c>
      <c r="AD21" s="185"/>
      <c r="AE21" s="186"/>
      <c r="AF21" s="176">
        <v>46326</v>
      </c>
      <c r="AG21" s="177" t="s">
        <v>113</v>
      </c>
      <c r="AH21" s="177" t="s">
        <v>66</v>
      </c>
      <c r="AI21" s="188"/>
      <c r="AJ21" s="189"/>
      <c r="AK21" s="266"/>
    </row>
    <row r="22" spans="1:37" s="208" customFormat="1" ht="409.5" x14ac:dyDescent="0.35">
      <c r="A22" s="330">
        <v>16</v>
      </c>
      <c r="B22" s="211" t="s">
        <v>67</v>
      </c>
      <c r="C22" s="207" t="s">
        <v>133</v>
      </c>
      <c r="D22" s="55" t="s">
        <v>58</v>
      </c>
      <c r="E22" s="73" t="s">
        <v>134</v>
      </c>
      <c r="F22" s="186" t="s">
        <v>60</v>
      </c>
      <c r="G22" s="186" t="s">
        <v>61</v>
      </c>
      <c r="H22" s="55" t="s">
        <v>123</v>
      </c>
      <c r="I22" s="55" t="s">
        <v>58</v>
      </c>
      <c r="J22" s="73" t="s">
        <v>63</v>
      </c>
      <c r="K22" s="379" t="s">
        <v>135</v>
      </c>
      <c r="L22" s="385">
        <v>12465288.640000001</v>
      </c>
      <c r="M22" s="333">
        <v>12465288.640000001</v>
      </c>
      <c r="N22" s="334">
        <v>10475032.470000001</v>
      </c>
      <c r="O22" s="334">
        <v>10475032.470000001</v>
      </c>
      <c r="P22" s="334">
        <v>10475032.470000001</v>
      </c>
      <c r="Q22" s="76">
        <v>10475032.470000001</v>
      </c>
      <c r="R22" s="76">
        <v>10475032.470000001</v>
      </c>
      <c r="S22" s="184">
        <v>0</v>
      </c>
      <c r="T22" s="171" t="s">
        <v>58</v>
      </c>
      <c r="U22" s="391" t="s">
        <v>65</v>
      </c>
      <c r="V22" s="400" t="s">
        <v>58</v>
      </c>
      <c r="W22" s="232">
        <v>14938</v>
      </c>
      <c r="X22" s="226" t="s">
        <v>58</v>
      </c>
      <c r="Y22" s="233">
        <v>9986</v>
      </c>
      <c r="Z22" s="226" t="s">
        <v>58</v>
      </c>
      <c r="AA22" s="226" t="s">
        <v>58</v>
      </c>
      <c r="AB22" s="226" t="s">
        <v>58</v>
      </c>
      <c r="AC22" s="247" t="s">
        <v>58</v>
      </c>
      <c r="AD22" s="185"/>
      <c r="AE22" s="186"/>
      <c r="AF22" s="176">
        <v>45992</v>
      </c>
      <c r="AG22" s="177" t="s">
        <v>113</v>
      </c>
      <c r="AH22" s="177" t="s">
        <v>66</v>
      </c>
      <c r="AI22" s="188"/>
      <c r="AJ22" s="189"/>
      <c r="AK22" s="266"/>
    </row>
    <row r="23" spans="1:37" s="208" customFormat="1" ht="310" x14ac:dyDescent="0.35">
      <c r="A23" s="330">
        <v>17</v>
      </c>
      <c r="B23" s="211" t="s">
        <v>67</v>
      </c>
      <c r="C23" s="207" t="s">
        <v>136</v>
      </c>
      <c r="D23" s="55" t="s">
        <v>58</v>
      </c>
      <c r="E23" s="73" t="s">
        <v>137</v>
      </c>
      <c r="F23" s="209" t="s">
        <v>60</v>
      </c>
      <c r="G23" s="209" t="s">
        <v>61</v>
      </c>
      <c r="H23" s="210" t="s">
        <v>123</v>
      </c>
      <c r="I23" s="210" t="s">
        <v>58</v>
      </c>
      <c r="J23" s="192" t="s">
        <v>63</v>
      </c>
      <c r="K23" s="362" t="s">
        <v>138</v>
      </c>
      <c r="L23" s="385">
        <v>21809435.25</v>
      </c>
      <c r="M23" s="333">
        <v>21809435.25</v>
      </c>
      <c r="N23" s="334">
        <v>18251593.18</v>
      </c>
      <c r="O23" s="334">
        <v>18327256.510000002</v>
      </c>
      <c r="P23" s="334">
        <v>18251593.18</v>
      </c>
      <c r="Q23" s="76">
        <v>18251593.18</v>
      </c>
      <c r="R23" s="76">
        <v>18251593.18</v>
      </c>
      <c r="S23" s="184">
        <v>701789.7</v>
      </c>
      <c r="T23" s="171" t="s">
        <v>58</v>
      </c>
      <c r="U23" s="391" t="s">
        <v>65</v>
      </c>
      <c r="V23" s="400" t="s">
        <v>58</v>
      </c>
      <c r="W23" s="235" t="s">
        <v>139</v>
      </c>
      <c r="X23" s="226" t="s">
        <v>58</v>
      </c>
      <c r="Y23" s="233" t="s">
        <v>58</v>
      </c>
      <c r="Z23" s="226" t="s">
        <v>58</v>
      </c>
      <c r="AA23" s="227" t="s">
        <v>58</v>
      </c>
      <c r="AB23" s="226" t="s">
        <v>58</v>
      </c>
      <c r="AC23" s="247" t="s">
        <v>58</v>
      </c>
      <c r="AD23" s="185"/>
      <c r="AE23" s="186"/>
      <c r="AF23" s="176">
        <v>46532</v>
      </c>
      <c r="AG23" s="177" t="s">
        <v>113</v>
      </c>
      <c r="AH23" s="177" t="s">
        <v>66</v>
      </c>
      <c r="AI23" s="188"/>
      <c r="AJ23" s="189"/>
      <c r="AK23" s="266"/>
    </row>
    <row r="24" spans="1:37" s="349" customFormat="1" ht="46.5" x14ac:dyDescent="0.35">
      <c r="A24" s="335">
        <v>18</v>
      </c>
      <c r="B24" s="211" t="s">
        <v>67</v>
      </c>
      <c r="C24" s="190" t="s">
        <v>140</v>
      </c>
      <c r="D24" s="336" t="s">
        <v>58</v>
      </c>
      <c r="E24" s="337" t="s">
        <v>141</v>
      </c>
      <c r="F24" s="336" t="s">
        <v>142</v>
      </c>
      <c r="G24" s="338" t="s">
        <v>61</v>
      </c>
      <c r="H24" s="336" t="s">
        <v>110</v>
      </c>
      <c r="I24" s="336" t="s">
        <v>58</v>
      </c>
      <c r="J24" s="339" t="s">
        <v>143</v>
      </c>
      <c r="K24" s="360"/>
      <c r="L24" s="386" t="s">
        <v>144</v>
      </c>
      <c r="M24" s="260">
        <v>602438218</v>
      </c>
      <c r="N24" s="361" t="s">
        <v>144</v>
      </c>
      <c r="O24" s="260">
        <v>506250603</v>
      </c>
      <c r="P24" s="334">
        <v>253125302</v>
      </c>
      <c r="Q24" s="260">
        <v>253125302</v>
      </c>
      <c r="R24" s="376" t="s">
        <v>58</v>
      </c>
      <c r="S24" s="340">
        <v>0</v>
      </c>
      <c r="T24" s="341" t="s">
        <v>58</v>
      </c>
      <c r="U24" s="392" t="s">
        <v>65</v>
      </c>
      <c r="V24" s="401" t="s">
        <v>58</v>
      </c>
      <c r="W24" s="352"/>
      <c r="X24" s="353"/>
      <c r="Y24" s="354"/>
      <c r="Z24" s="355"/>
      <c r="AA24" s="355"/>
      <c r="AB24" s="395"/>
      <c r="AC24" s="342"/>
      <c r="AD24" s="343"/>
      <c r="AE24" s="344"/>
      <c r="AF24" s="260"/>
      <c r="AG24" s="345"/>
      <c r="AH24" s="345"/>
      <c r="AI24" s="346"/>
      <c r="AJ24" s="347"/>
      <c r="AK24" s="348"/>
    </row>
    <row r="25" spans="1:37" s="349" customFormat="1" ht="46.5" x14ac:dyDescent="0.35">
      <c r="A25" s="335">
        <v>19</v>
      </c>
      <c r="B25" s="211" t="s">
        <v>67</v>
      </c>
      <c r="C25" s="190" t="s">
        <v>145</v>
      </c>
      <c r="D25" s="336" t="s">
        <v>58</v>
      </c>
      <c r="E25" s="337" t="s">
        <v>146</v>
      </c>
      <c r="F25" s="336" t="s">
        <v>142</v>
      </c>
      <c r="G25" s="338" t="s">
        <v>61</v>
      </c>
      <c r="H25" s="336" t="s">
        <v>62</v>
      </c>
      <c r="I25" s="336" t="s">
        <v>58</v>
      </c>
      <c r="J25" s="339" t="s">
        <v>143</v>
      </c>
      <c r="K25" s="382" t="s">
        <v>147</v>
      </c>
      <c r="L25" s="385">
        <v>398173830</v>
      </c>
      <c r="M25" s="333">
        <v>398173829</v>
      </c>
      <c r="N25" s="334">
        <v>335009630</v>
      </c>
      <c r="O25" s="334">
        <v>335009630</v>
      </c>
      <c r="P25" s="334">
        <v>167504815</v>
      </c>
      <c r="Q25" s="260">
        <v>167504815</v>
      </c>
      <c r="R25" s="260">
        <v>167504815</v>
      </c>
      <c r="S25" s="350">
        <v>0</v>
      </c>
      <c r="T25" s="351" t="s">
        <v>58</v>
      </c>
      <c r="U25" s="393" t="s">
        <v>65</v>
      </c>
      <c r="V25" s="401" t="s">
        <v>58</v>
      </c>
      <c r="W25" s="352"/>
      <c r="X25" s="353"/>
      <c r="Y25" s="354"/>
      <c r="Z25" s="355"/>
      <c r="AA25" s="355"/>
      <c r="AB25" s="395"/>
      <c r="AC25" s="356"/>
      <c r="AD25" s="343"/>
      <c r="AE25" s="344"/>
      <c r="AF25" s="260"/>
      <c r="AG25" s="345"/>
      <c r="AH25" s="345"/>
      <c r="AI25" s="346"/>
      <c r="AJ25" s="347"/>
      <c r="AK25" s="348"/>
    </row>
    <row r="26" spans="1:37" s="206" customFormat="1" ht="51.75" customHeight="1" x14ac:dyDescent="0.35">
      <c r="A26" s="330">
        <v>20</v>
      </c>
      <c r="B26" s="211" t="s">
        <v>148</v>
      </c>
      <c r="C26" s="73" t="s">
        <v>149</v>
      </c>
      <c r="D26" s="55" t="s">
        <v>58</v>
      </c>
      <c r="E26" s="191" t="s">
        <v>150</v>
      </c>
      <c r="F26" s="55" t="s">
        <v>142</v>
      </c>
      <c r="G26" s="186" t="s">
        <v>61</v>
      </c>
      <c r="H26" s="210" t="s">
        <v>123</v>
      </c>
      <c r="I26" s="55" t="s">
        <v>58</v>
      </c>
      <c r="J26" s="192" t="s">
        <v>151</v>
      </c>
      <c r="K26" s="383" t="s">
        <v>152</v>
      </c>
      <c r="L26" s="76">
        <v>587690186.37</v>
      </c>
      <c r="M26" s="76">
        <v>587690186.37</v>
      </c>
      <c r="N26" s="76">
        <v>493857299.47000003</v>
      </c>
      <c r="O26" s="76">
        <v>493857299.47000003</v>
      </c>
      <c r="P26" s="334">
        <v>316274837</v>
      </c>
      <c r="Q26" s="76">
        <v>85544422</v>
      </c>
      <c r="R26" s="76">
        <v>85544422</v>
      </c>
      <c r="S26" s="180">
        <v>0</v>
      </c>
      <c r="T26" s="171" t="s">
        <v>58</v>
      </c>
      <c r="U26" s="391" t="s">
        <v>65</v>
      </c>
      <c r="V26" s="400" t="s">
        <v>58</v>
      </c>
      <c r="W26" s="226" t="s">
        <v>153</v>
      </c>
      <c r="X26" s="237" t="s">
        <v>58</v>
      </c>
      <c r="Y26" s="226">
        <v>1197440.7</v>
      </c>
      <c r="Z26" s="237" t="s">
        <v>58</v>
      </c>
      <c r="AA26" s="237" t="s">
        <v>58</v>
      </c>
      <c r="AB26" s="226" t="s">
        <v>58</v>
      </c>
      <c r="AC26" s="247" t="s">
        <v>58</v>
      </c>
      <c r="AD26" s="181"/>
      <c r="AE26" s="141"/>
      <c r="AF26" s="76"/>
      <c r="AG26" s="147"/>
      <c r="AH26" s="147"/>
      <c r="AI26" s="182"/>
      <c r="AJ26" s="183"/>
      <c r="AK26" s="265"/>
    </row>
    <row r="27" spans="1:37" s="206" customFormat="1" ht="46.5" x14ac:dyDescent="0.35">
      <c r="A27" s="330">
        <v>21</v>
      </c>
      <c r="B27" s="211" t="s">
        <v>148</v>
      </c>
      <c r="C27" s="73" t="s">
        <v>154</v>
      </c>
      <c r="D27" s="55" t="s">
        <v>58</v>
      </c>
      <c r="E27" s="191" t="s">
        <v>155</v>
      </c>
      <c r="F27" s="55" t="s">
        <v>142</v>
      </c>
      <c r="G27" s="186" t="s">
        <v>61</v>
      </c>
      <c r="H27" s="55" t="s">
        <v>123</v>
      </c>
      <c r="I27" s="55" t="s">
        <v>58</v>
      </c>
      <c r="J27" s="357" t="s">
        <v>151</v>
      </c>
      <c r="K27" s="362" t="s">
        <v>156</v>
      </c>
      <c r="L27" s="76">
        <v>75030258.590000004</v>
      </c>
      <c r="M27" s="76">
        <v>75030258.590000004</v>
      </c>
      <c r="N27" s="76">
        <v>63050637.469999999</v>
      </c>
      <c r="O27" s="76">
        <v>63050637.469999999</v>
      </c>
      <c r="P27" s="334">
        <v>38277852</v>
      </c>
      <c r="Q27" s="76">
        <v>8038348</v>
      </c>
      <c r="R27" s="76">
        <v>8038348</v>
      </c>
      <c r="S27" s="180">
        <v>0</v>
      </c>
      <c r="T27" s="171" t="s">
        <v>58</v>
      </c>
      <c r="U27" s="391" t="s">
        <v>65</v>
      </c>
      <c r="V27" s="400" t="s">
        <v>58</v>
      </c>
      <c r="W27" s="226" t="s">
        <v>58</v>
      </c>
      <c r="X27" s="226" t="s">
        <v>58</v>
      </c>
      <c r="Y27" s="226" t="s">
        <v>58</v>
      </c>
      <c r="Z27" s="226" t="s">
        <v>58</v>
      </c>
      <c r="AA27" s="226" t="s">
        <v>58</v>
      </c>
      <c r="AB27" s="226" t="s">
        <v>58</v>
      </c>
      <c r="AC27" s="258" t="s">
        <v>58</v>
      </c>
      <c r="AD27" s="181"/>
      <c r="AE27" s="141"/>
      <c r="AF27" s="76"/>
      <c r="AG27" s="147"/>
      <c r="AH27" s="147"/>
      <c r="AI27" s="182"/>
      <c r="AJ27" s="183"/>
      <c r="AK27" s="265"/>
    </row>
    <row r="28" spans="1:37" s="206" customFormat="1" ht="77.5" x14ac:dyDescent="0.35">
      <c r="A28" s="330">
        <v>22</v>
      </c>
      <c r="B28" s="211" t="s">
        <v>157</v>
      </c>
      <c r="C28" s="207" t="s">
        <v>158</v>
      </c>
      <c r="D28" s="55" t="s">
        <v>58</v>
      </c>
      <c r="E28" s="191" t="s">
        <v>159</v>
      </c>
      <c r="F28" s="55" t="s">
        <v>160</v>
      </c>
      <c r="G28" s="186" t="s">
        <v>61</v>
      </c>
      <c r="H28" s="55" t="s">
        <v>110</v>
      </c>
      <c r="I28" s="55" t="s">
        <v>58</v>
      </c>
      <c r="J28" s="190" t="s">
        <v>63</v>
      </c>
      <c r="K28" s="362"/>
      <c r="L28" s="386" t="s">
        <v>144</v>
      </c>
      <c r="M28" s="76">
        <v>59139709.439999998</v>
      </c>
      <c r="N28" s="361" t="s">
        <v>144</v>
      </c>
      <c r="O28" s="76">
        <v>50000000</v>
      </c>
      <c r="P28" s="334">
        <v>49853733.890000001</v>
      </c>
      <c r="Q28" s="76">
        <v>49853733.890000001</v>
      </c>
      <c r="R28" s="367" t="s">
        <v>58</v>
      </c>
      <c r="S28" s="251">
        <v>0</v>
      </c>
      <c r="T28" s="194" t="s">
        <v>58</v>
      </c>
      <c r="U28" s="394" t="s">
        <v>65</v>
      </c>
      <c r="V28" s="400" t="s">
        <v>58</v>
      </c>
      <c r="W28" s="229"/>
      <c r="X28" s="236"/>
      <c r="Y28" s="227"/>
      <c r="Z28" s="231"/>
      <c r="AA28" s="231"/>
      <c r="AB28" s="396"/>
      <c r="AC28" s="239"/>
      <c r="AD28" s="181"/>
      <c r="AE28" s="141"/>
      <c r="AF28" s="76"/>
      <c r="AG28" s="147"/>
      <c r="AH28" s="147"/>
      <c r="AI28" s="182"/>
      <c r="AJ28" s="183"/>
      <c r="AK28" s="265"/>
    </row>
    <row r="29" spans="1:37" s="206" customFormat="1" ht="67.5" customHeight="1" x14ac:dyDescent="0.35">
      <c r="A29" s="330">
        <v>23</v>
      </c>
      <c r="B29" s="211" t="s">
        <v>157</v>
      </c>
      <c r="C29" s="212" t="s">
        <v>161</v>
      </c>
      <c r="D29" s="55" t="s">
        <v>58</v>
      </c>
      <c r="E29" s="213" t="s">
        <v>162</v>
      </c>
      <c r="F29" s="55" t="s">
        <v>160</v>
      </c>
      <c r="G29" s="186" t="s">
        <v>61</v>
      </c>
      <c r="H29" s="55" t="s">
        <v>110</v>
      </c>
      <c r="I29" s="55" t="s">
        <v>58</v>
      </c>
      <c r="J29" s="190" t="s">
        <v>163</v>
      </c>
      <c r="K29" s="362"/>
      <c r="L29" s="387" t="s">
        <v>58</v>
      </c>
      <c r="M29" s="76">
        <v>559593633</v>
      </c>
      <c r="N29" s="405" t="s">
        <v>58</v>
      </c>
      <c r="O29" s="76">
        <v>470246750</v>
      </c>
      <c r="P29" s="334">
        <v>470246750</v>
      </c>
      <c r="Q29" s="76">
        <v>470246750</v>
      </c>
      <c r="R29" s="367" t="s">
        <v>58</v>
      </c>
      <c r="S29" s="180">
        <v>0</v>
      </c>
      <c r="T29" s="214"/>
      <c r="U29" s="398"/>
      <c r="V29" s="402"/>
      <c r="W29" s="238"/>
      <c r="X29" s="238"/>
      <c r="Y29" s="240"/>
      <c r="Z29" s="240"/>
      <c r="AA29" s="240"/>
      <c r="AB29" s="240"/>
      <c r="AC29" s="249"/>
      <c r="AD29" s="181"/>
      <c r="AE29" s="141"/>
      <c r="AF29" s="76"/>
      <c r="AG29" s="147"/>
      <c r="AH29" s="147"/>
      <c r="AI29" s="182"/>
      <c r="AJ29" s="183"/>
      <c r="AK29" s="265"/>
    </row>
    <row r="30" spans="1:37" s="206" customFormat="1" ht="47" thickBot="1" x14ac:dyDescent="0.4">
      <c r="A30" s="80">
        <v>24</v>
      </c>
      <c r="B30" s="331" t="s">
        <v>157</v>
      </c>
      <c r="C30" s="118" t="s">
        <v>164</v>
      </c>
      <c r="D30" s="57" t="s">
        <v>58</v>
      </c>
      <c r="E30" s="215" t="s">
        <v>165</v>
      </c>
      <c r="F30" s="57" t="s">
        <v>142</v>
      </c>
      <c r="G30" s="216" t="s">
        <v>61</v>
      </c>
      <c r="H30" s="57" t="s">
        <v>110</v>
      </c>
      <c r="I30" s="57" t="s">
        <v>58</v>
      </c>
      <c r="J30" s="358" t="s">
        <v>166</v>
      </c>
      <c r="K30" s="363" t="s">
        <v>167</v>
      </c>
      <c r="L30" s="388" t="s">
        <v>144</v>
      </c>
      <c r="M30" s="76">
        <v>60429017.719999999</v>
      </c>
      <c r="N30" s="389" t="s">
        <v>144</v>
      </c>
      <c r="O30" s="76">
        <v>50780687.159999996</v>
      </c>
      <c r="P30" s="377">
        <v>29027965</v>
      </c>
      <c r="Q30" s="81">
        <v>6826947</v>
      </c>
      <c r="R30" s="373" t="s">
        <v>58</v>
      </c>
      <c r="S30" s="140">
        <v>0</v>
      </c>
      <c r="T30" s="390" t="s">
        <v>58</v>
      </c>
      <c r="U30" s="399" t="s">
        <v>65</v>
      </c>
      <c r="V30" s="403" t="s">
        <v>58</v>
      </c>
      <c r="W30" s="250" t="s">
        <v>58</v>
      </c>
      <c r="X30" s="250" t="s">
        <v>58</v>
      </c>
      <c r="Y30" s="243">
        <v>19217.34</v>
      </c>
      <c r="Z30" s="243" t="s">
        <v>58</v>
      </c>
      <c r="AA30" s="243" t="s">
        <v>58</v>
      </c>
      <c r="AB30" s="243" t="s">
        <v>58</v>
      </c>
      <c r="AC30" s="244" t="s">
        <v>58</v>
      </c>
      <c r="AD30" s="245"/>
      <c r="AE30" s="129"/>
      <c r="AF30" s="130"/>
      <c r="AG30" s="131"/>
      <c r="AH30" s="131"/>
      <c r="AI30" s="129"/>
      <c r="AJ30" s="133"/>
      <c r="AK30" s="267"/>
    </row>
    <row r="31" spans="1:37" s="217" customFormat="1" ht="16" thickBot="1" x14ac:dyDescent="0.4">
      <c r="A31" s="480" t="s">
        <v>168</v>
      </c>
      <c r="B31" s="478"/>
      <c r="C31" s="478"/>
      <c r="D31" s="478"/>
      <c r="E31" s="478"/>
      <c r="F31" s="478"/>
      <c r="G31" s="478"/>
      <c r="H31" s="478"/>
      <c r="I31" s="478"/>
      <c r="J31" s="478"/>
      <c r="K31" s="478"/>
      <c r="L31" s="481"/>
      <c r="M31" s="481"/>
      <c r="N31" s="481"/>
      <c r="O31" s="481"/>
      <c r="P31" s="481"/>
      <c r="Q31" s="481"/>
      <c r="R31" s="481"/>
      <c r="S31" s="481"/>
      <c r="T31" s="481"/>
      <c r="U31" s="481"/>
      <c r="V31" s="478"/>
      <c r="W31" s="478"/>
      <c r="X31" s="478"/>
      <c r="Y31" s="478"/>
      <c r="Z31" s="478"/>
      <c r="AA31" s="478"/>
      <c r="AB31" s="478"/>
      <c r="AC31" s="478"/>
      <c r="AD31" s="478"/>
      <c r="AE31" s="478"/>
      <c r="AF31" s="478"/>
      <c r="AG31" s="478"/>
      <c r="AH31" s="478"/>
      <c r="AI31" s="478"/>
      <c r="AJ31" s="478"/>
      <c r="AK31" s="482"/>
    </row>
    <row r="32" spans="1:37" s="217" customFormat="1" ht="124" x14ac:dyDescent="0.35">
      <c r="A32" s="134">
        <v>25</v>
      </c>
      <c r="B32" s="210" t="s">
        <v>148</v>
      </c>
      <c r="C32" s="218" t="s">
        <v>169</v>
      </c>
      <c r="D32" s="210" t="s">
        <v>58</v>
      </c>
      <c r="E32" s="219" t="s">
        <v>170</v>
      </c>
      <c r="F32" s="209" t="s">
        <v>60</v>
      </c>
      <c r="G32" s="209" t="s">
        <v>171</v>
      </c>
      <c r="H32" s="53"/>
      <c r="I32" s="53" t="s">
        <v>172</v>
      </c>
      <c r="J32" s="83"/>
      <c r="K32" s="56"/>
      <c r="L32" s="365" t="s">
        <v>58</v>
      </c>
      <c r="M32" s="136">
        <v>493850000</v>
      </c>
      <c r="N32" s="364" t="s">
        <v>58</v>
      </c>
      <c r="O32" s="137">
        <v>415000000</v>
      </c>
      <c r="P32" s="137">
        <v>415000000</v>
      </c>
      <c r="Q32" s="137">
        <v>415000000</v>
      </c>
      <c r="R32" s="364" t="s">
        <v>58</v>
      </c>
      <c r="S32" s="404" t="s">
        <v>58</v>
      </c>
      <c r="T32" s="84"/>
      <c r="U32" s="85"/>
      <c r="V32" s="86"/>
      <c r="W32" s="87"/>
      <c r="X32" s="88"/>
      <c r="Y32" s="88"/>
      <c r="Z32" s="89"/>
      <c r="AA32" s="89"/>
      <c r="AB32" s="90"/>
      <c r="AC32" s="91"/>
      <c r="AD32" s="92"/>
      <c r="AE32" s="93"/>
      <c r="AF32" s="94"/>
      <c r="AG32" s="95"/>
      <c r="AH32" s="274"/>
      <c r="AI32" s="275"/>
      <c r="AJ32" s="271"/>
      <c r="AK32" s="268"/>
    </row>
    <row r="33" spans="1:37" s="217" customFormat="1" ht="124" x14ac:dyDescent="0.35">
      <c r="A33" s="135">
        <v>26</v>
      </c>
      <c r="B33" s="55" t="s">
        <v>148</v>
      </c>
      <c r="C33" s="207" t="s">
        <v>173</v>
      </c>
      <c r="D33" s="55" t="s">
        <v>58</v>
      </c>
      <c r="E33" s="191" t="s">
        <v>174</v>
      </c>
      <c r="F33" s="186" t="s">
        <v>60</v>
      </c>
      <c r="G33" s="186" t="s">
        <v>171</v>
      </c>
      <c r="H33" s="42"/>
      <c r="I33" s="42" t="s">
        <v>175</v>
      </c>
      <c r="J33" s="43"/>
      <c r="K33" s="52"/>
      <c r="L33" s="366" t="s">
        <v>58</v>
      </c>
      <c r="M33" s="77">
        <v>476000000</v>
      </c>
      <c r="N33" s="367" t="s">
        <v>58</v>
      </c>
      <c r="O33" s="76">
        <v>400000000</v>
      </c>
      <c r="P33" s="76">
        <v>400000000</v>
      </c>
      <c r="Q33" s="76">
        <v>400000000</v>
      </c>
      <c r="R33" s="367" t="s">
        <v>58</v>
      </c>
      <c r="S33" s="367" t="s">
        <v>58</v>
      </c>
      <c r="T33" s="34"/>
      <c r="U33" s="51"/>
      <c r="V33" s="50"/>
      <c r="W33" s="35"/>
      <c r="X33" s="37"/>
      <c r="Y33" s="37"/>
      <c r="Z33" s="36"/>
      <c r="AA33" s="36"/>
      <c r="AB33" s="26"/>
      <c r="AC33" s="49"/>
      <c r="AD33" s="44"/>
      <c r="AE33" s="28"/>
      <c r="AF33" s="46"/>
      <c r="AG33" s="27"/>
      <c r="AH33" s="27"/>
      <c r="AI33" s="28"/>
      <c r="AJ33" s="33"/>
      <c r="AK33" s="269"/>
    </row>
    <row r="34" spans="1:37" s="217" customFormat="1" ht="201.5" x14ac:dyDescent="0.35">
      <c r="A34" s="54">
        <v>27</v>
      </c>
      <c r="B34" s="55" t="s">
        <v>148</v>
      </c>
      <c r="C34" s="207" t="s">
        <v>176</v>
      </c>
      <c r="D34" s="55" t="s">
        <v>58</v>
      </c>
      <c r="E34" s="191" t="s">
        <v>177</v>
      </c>
      <c r="F34" s="186" t="s">
        <v>60</v>
      </c>
      <c r="G34" s="186" t="s">
        <v>171</v>
      </c>
      <c r="H34" s="42"/>
      <c r="I34" s="73" t="s">
        <v>178</v>
      </c>
      <c r="J34" s="43"/>
      <c r="K34" s="52"/>
      <c r="L34" s="366" t="s">
        <v>58</v>
      </c>
      <c r="M34" s="77">
        <v>595000000</v>
      </c>
      <c r="N34" s="367" t="s">
        <v>58</v>
      </c>
      <c r="O34" s="76">
        <v>500000000</v>
      </c>
      <c r="P34" s="76">
        <v>500000000</v>
      </c>
      <c r="Q34" s="76">
        <v>500000000</v>
      </c>
      <c r="R34" s="367" t="s">
        <v>58</v>
      </c>
      <c r="S34" s="367" t="s">
        <v>58</v>
      </c>
      <c r="T34" s="34"/>
      <c r="U34" s="51"/>
      <c r="V34" s="50"/>
      <c r="W34" s="35"/>
      <c r="X34" s="37"/>
      <c r="Y34" s="37"/>
      <c r="Z34" s="36"/>
      <c r="AA34" s="36"/>
      <c r="AB34" s="26"/>
      <c r="AC34" s="49"/>
      <c r="AD34" s="44"/>
      <c r="AE34" s="28"/>
      <c r="AF34" s="46"/>
      <c r="AG34" s="27"/>
      <c r="AH34" s="27"/>
      <c r="AI34" s="28"/>
      <c r="AJ34" s="303" t="s">
        <v>179</v>
      </c>
      <c r="AK34" s="269"/>
    </row>
    <row r="35" spans="1:37" s="217" customFormat="1" ht="202" thickBot="1" x14ac:dyDescent="0.4">
      <c r="A35" s="96">
        <v>28</v>
      </c>
      <c r="B35" s="220" t="s">
        <v>148</v>
      </c>
      <c r="C35" s="212" t="s">
        <v>180</v>
      </c>
      <c r="D35" s="220" t="s">
        <v>58</v>
      </c>
      <c r="E35" s="213" t="s">
        <v>181</v>
      </c>
      <c r="F35" s="221" t="s">
        <v>60</v>
      </c>
      <c r="G35" s="221" t="s">
        <v>171</v>
      </c>
      <c r="H35" s="71"/>
      <c r="I35" s="71" t="s">
        <v>182</v>
      </c>
      <c r="J35" s="97"/>
      <c r="K35" s="98"/>
      <c r="L35" s="368" t="s">
        <v>58</v>
      </c>
      <c r="M35" s="99">
        <v>595000000</v>
      </c>
      <c r="N35" s="369" t="s">
        <v>58</v>
      </c>
      <c r="O35" s="100">
        <v>500000000</v>
      </c>
      <c r="P35" s="100">
        <v>500000000</v>
      </c>
      <c r="Q35" s="100">
        <v>500000000</v>
      </c>
      <c r="R35" s="369" t="s">
        <v>58</v>
      </c>
      <c r="S35" s="367" t="s">
        <v>58</v>
      </c>
      <c r="T35" s="59"/>
      <c r="U35" s="60"/>
      <c r="V35" s="61"/>
      <c r="W35" s="62"/>
      <c r="X35" s="63"/>
      <c r="Y35" s="63"/>
      <c r="Z35" s="64"/>
      <c r="AA35" s="64"/>
      <c r="AB35" s="65"/>
      <c r="AC35" s="66"/>
      <c r="AD35" s="67"/>
      <c r="AE35" s="68"/>
      <c r="AF35" s="69"/>
      <c r="AG35" s="70"/>
      <c r="AH35" s="47"/>
      <c r="AI35" s="45"/>
      <c r="AJ35" s="48"/>
      <c r="AK35" s="270"/>
    </row>
    <row r="36" spans="1:37" s="217" customFormat="1" ht="16" thickBot="1" x14ac:dyDescent="0.4">
      <c r="A36" s="480" t="s">
        <v>183</v>
      </c>
      <c r="B36" s="478"/>
      <c r="C36" s="478"/>
      <c r="D36" s="478"/>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82"/>
    </row>
    <row r="37" spans="1:37" s="206" customFormat="1" ht="290.25" customHeight="1" x14ac:dyDescent="0.35">
      <c r="A37" s="467">
        <v>29</v>
      </c>
      <c r="B37" s="470" t="s">
        <v>67</v>
      </c>
      <c r="C37" s="473" t="s">
        <v>184</v>
      </c>
      <c r="D37" s="473" t="s">
        <v>185</v>
      </c>
      <c r="E37" s="219" t="s">
        <v>186</v>
      </c>
      <c r="F37" s="209" t="s">
        <v>60</v>
      </c>
      <c r="G37" s="209" t="s">
        <v>171</v>
      </c>
      <c r="H37" s="192"/>
      <c r="I37" s="192"/>
      <c r="J37" s="192"/>
      <c r="K37" s="202"/>
      <c r="L37" s="371" t="s">
        <v>58</v>
      </c>
      <c r="M37" s="278">
        <v>1312570000</v>
      </c>
      <c r="N37" s="370" t="s">
        <v>58</v>
      </c>
      <c r="O37" s="137">
        <v>1103000000</v>
      </c>
      <c r="P37" s="137">
        <v>1103000000</v>
      </c>
      <c r="Q37" s="137">
        <v>1103000000</v>
      </c>
      <c r="R37" s="364" t="s">
        <v>58</v>
      </c>
      <c r="S37" s="367" t="s">
        <v>58</v>
      </c>
      <c r="T37" s="293"/>
      <c r="U37" s="294"/>
      <c r="V37" s="295"/>
      <c r="W37" s="195"/>
      <c r="X37" s="196"/>
      <c r="Y37" s="296"/>
      <c r="Z37" s="197"/>
      <c r="AA37" s="197"/>
      <c r="AB37" s="297"/>
      <c r="AC37" s="198"/>
      <c r="AD37" s="298"/>
      <c r="AE37" s="299"/>
      <c r="AF37" s="137"/>
      <c r="AG37" s="300"/>
      <c r="AH37" s="300"/>
      <c r="AI37" s="299"/>
      <c r="AJ37" s="303" t="s">
        <v>187</v>
      </c>
      <c r="AK37" s="301"/>
    </row>
    <row r="38" spans="1:37" s="206" customFormat="1" ht="31" x14ac:dyDescent="0.35">
      <c r="A38" s="468"/>
      <c r="B38" s="471"/>
      <c r="C38" s="474"/>
      <c r="D38" s="474"/>
      <c r="E38" s="191" t="s">
        <v>188</v>
      </c>
      <c r="F38" s="186"/>
      <c r="G38" s="186"/>
      <c r="H38" s="73" t="s">
        <v>62</v>
      </c>
      <c r="I38" s="55" t="s">
        <v>58</v>
      </c>
      <c r="J38" s="73" t="s">
        <v>189</v>
      </c>
      <c r="K38" s="193" t="s">
        <v>190</v>
      </c>
      <c r="L38" s="138">
        <v>14292120.140000001</v>
      </c>
      <c r="M38" s="55" t="s">
        <v>58</v>
      </c>
      <c r="N38" s="77">
        <v>12091989.35</v>
      </c>
      <c r="O38" s="55" t="s">
        <v>58</v>
      </c>
      <c r="P38" s="55" t="s">
        <v>58</v>
      </c>
      <c r="Q38" s="76">
        <v>9182657</v>
      </c>
      <c r="R38" s="76">
        <v>9182657</v>
      </c>
      <c r="S38" s="76">
        <v>0</v>
      </c>
      <c r="T38" s="171" t="s">
        <v>58</v>
      </c>
      <c r="U38" s="252" t="s">
        <v>65</v>
      </c>
      <c r="V38" s="253" t="s">
        <v>58</v>
      </c>
      <c r="W38" s="143"/>
      <c r="X38" s="144"/>
      <c r="Y38" s="174"/>
      <c r="Z38" s="145"/>
      <c r="AA38" s="145"/>
      <c r="AB38" s="146"/>
      <c r="AC38" s="201"/>
      <c r="AD38" s="181"/>
      <c r="AE38" s="141"/>
      <c r="AF38" s="76"/>
      <c r="AG38" s="147"/>
      <c r="AH38" s="147"/>
      <c r="AI38" s="141"/>
      <c r="AJ38" s="183"/>
      <c r="AK38" s="273"/>
    </row>
    <row r="39" spans="1:37" s="206" customFormat="1" ht="77.5" x14ac:dyDescent="0.35">
      <c r="A39" s="468"/>
      <c r="B39" s="471"/>
      <c r="C39" s="474"/>
      <c r="D39" s="474"/>
      <c r="E39" s="191" t="s">
        <v>191</v>
      </c>
      <c r="F39" s="186"/>
      <c r="G39" s="186"/>
      <c r="H39" s="73" t="s">
        <v>62</v>
      </c>
      <c r="I39" s="55" t="s">
        <v>58</v>
      </c>
      <c r="J39" s="73" t="s">
        <v>189</v>
      </c>
      <c r="K39" s="193" t="s">
        <v>192</v>
      </c>
      <c r="L39" s="304">
        <v>41055632.560000002</v>
      </c>
      <c r="M39" s="55" t="s">
        <v>58</v>
      </c>
      <c r="N39" s="304">
        <v>34783359.549999997</v>
      </c>
      <c r="O39" s="55" t="s">
        <v>58</v>
      </c>
      <c r="P39" s="55" t="s">
        <v>58</v>
      </c>
      <c r="Q39" s="76">
        <v>25671137</v>
      </c>
      <c r="R39" s="76">
        <v>25671137</v>
      </c>
      <c r="S39" s="76">
        <v>0</v>
      </c>
      <c r="T39" s="142"/>
      <c r="U39" s="262"/>
      <c r="V39" s="261"/>
      <c r="W39" s="143"/>
      <c r="X39" s="144"/>
      <c r="Y39" s="174"/>
      <c r="Z39" s="145"/>
      <c r="AA39" s="145"/>
      <c r="AB39" s="146"/>
      <c r="AC39" s="201"/>
      <c r="AD39" s="181"/>
      <c r="AE39" s="141"/>
      <c r="AF39" s="76"/>
      <c r="AG39" s="147"/>
      <c r="AH39" s="147"/>
      <c r="AI39" s="141"/>
      <c r="AJ39" s="183"/>
      <c r="AK39" s="273"/>
    </row>
    <row r="40" spans="1:37" s="206" customFormat="1" ht="263.5" x14ac:dyDescent="0.35">
      <c r="A40" s="468"/>
      <c r="B40" s="471"/>
      <c r="C40" s="474"/>
      <c r="D40" s="474"/>
      <c r="E40" s="191" t="s">
        <v>193</v>
      </c>
      <c r="F40" s="186"/>
      <c r="G40" s="186"/>
      <c r="H40" s="73" t="s">
        <v>62</v>
      </c>
      <c r="I40" s="55" t="s">
        <v>58</v>
      </c>
      <c r="J40" s="73" t="s">
        <v>189</v>
      </c>
      <c r="K40" s="359" t="s">
        <v>194</v>
      </c>
      <c r="L40" s="138">
        <v>17374579.870000001</v>
      </c>
      <c r="M40" s="55" t="s">
        <v>58</v>
      </c>
      <c r="N40" s="77">
        <v>14698942.529999999</v>
      </c>
      <c r="O40" s="55" t="s">
        <v>58</v>
      </c>
      <c r="P40" s="55" t="s">
        <v>58</v>
      </c>
      <c r="Q40" s="76">
        <v>11224857</v>
      </c>
      <c r="R40" s="76">
        <v>11224857</v>
      </c>
      <c r="S40" s="76">
        <v>0</v>
      </c>
      <c r="T40" s="142"/>
      <c r="U40" s="262"/>
      <c r="V40" s="261"/>
      <c r="W40" s="143"/>
      <c r="X40" s="144"/>
      <c r="Y40" s="174"/>
      <c r="Z40" s="145"/>
      <c r="AA40" s="145"/>
      <c r="AB40" s="146"/>
      <c r="AC40" s="201"/>
      <c r="AD40" s="181"/>
      <c r="AE40" s="141"/>
      <c r="AF40" s="76"/>
      <c r="AG40" s="147"/>
      <c r="AH40" s="147"/>
      <c r="AI40" s="141"/>
      <c r="AJ40" s="183"/>
      <c r="AK40" s="273"/>
    </row>
    <row r="41" spans="1:37" s="206" customFormat="1" ht="77.5" x14ac:dyDescent="0.35">
      <c r="A41" s="468"/>
      <c r="B41" s="471"/>
      <c r="C41" s="474"/>
      <c r="D41" s="474"/>
      <c r="E41" s="191" t="s">
        <v>195</v>
      </c>
      <c r="F41" s="186"/>
      <c r="G41" s="186"/>
      <c r="H41" s="73" t="s">
        <v>62</v>
      </c>
      <c r="I41" s="55" t="s">
        <v>58</v>
      </c>
      <c r="J41" s="73" t="s">
        <v>189</v>
      </c>
      <c r="K41" s="193" t="s">
        <v>196</v>
      </c>
      <c r="L41" s="304">
        <v>19744882.27</v>
      </c>
      <c r="M41" s="55" t="s">
        <v>58</v>
      </c>
      <c r="N41" s="304">
        <v>16765288.42</v>
      </c>
      <c r="O41" s="55" t="s">
        <v>58</v>
      </c>
      <c r="P41" s="55" t="s">
        <v>58</v>
      </c>
      <c r="Q41" s="76">
        <v>12520068</v>
      </c>
      <c r="R41" s="76">
        <v>12520068</v>
      </c>
      <c r="S41" s="76">
        <v>0</v>
      </c>
      <c r="T41" s="142"/>
      <c r="U41" s="262"/>
      <c r="V41" s="261"/>
      <c r="W41" s="143"/>
      <c r="X41" s="144"/>
      <c r="Y41" s="174"/>
      <c r="Z41" s="145"/>
      <c r="AA41" s="145"/>
      <c r="AB41" s="146"/>
      <c r="AC41" s="201"/>
      <c r="AD41" s="181"/>
      <c r="AE41" s="141"/>
      <c r="AF41" s="76"/>
      <c r="AG41" s="147"/>
      <c r="AH41" s="147"/>
      <c r="AI41" s="141"/>
      <c r="AJ41" s="183"/>
      <c r="AK41" s="273"/>
    </row>
    <row r="42" spans="1:37" s="206" customFormat="1" ht="31" x14ac:dyDescent="0.35">
      <c r="A42" s="468"/>
      <c r="B42" s="471"/>
      <c r="C42" s="474"/>
      <c r="D42" s="474"/>
      <c r="E42" s="191" t="s">
        <v>197</v>
      </c>
      <c r="F42" s="186"/>
      <c r="G42" s="186"/>
      <c r="H42" s="73" t="s">
        <v>62</v>
      </c>
      <c r="I42" s="55" t="s">
        <v>58</v>
      </c>
      <c r="J42" s="73" t="s">
        <v>189</v>
      </c>
      <c r="K42" s="193" t="s">
        <v>198</v>
      </c>
      <c r="L42" s="138">
        <v>9966112.9299999997</v>
      </c>
      <c r="M42" s="55" t="s">
        <v>58</v>
      </c>
      <c r="N42" s="77">
        <v>8451674.5999999996</v>
      </c>
      <c r="O42" s="55" t="s">
        <v>58</v>
      </c>
      <c r="P42" s="55" t="s">
        <v>58</v>
      </c>
      <c r="Q42" s="76">
        <v>6345031</v>
      </c>
      <c r="R42" s="76">
        <v>6345031</v>
      </c>
      <c r="S42" s="76">
        <v>0</v>
      </c>
      <c r="T42" s="142"/>
      <c r="U42" s="262"/>
      <c r="V42" s="261"/>
      <c r="W42" s="143"/>
      <c r="X42" s="144"/>
      <c r="Y42" s="174"/>
      <c r="Z42" s="145"/>
      <c r="AA42" s="145"/>
      <c r="AB42" s="146"/>
      <c r="AC42" s="201"/>
      <c r="AD42" s="181"/>
      <c r="AE42" s="141"/>
      <c r="AF42" s="76"/>
      <c r="AG42" s="147"/>
      <c r="AH42" s="147"/>
      <c r="AI42" s="141"/>
      <c r="AJ42" s="183"/>
      <c r="AK42" s="273"/>
    </row>
    <row r="43" spans="1:37" s="206" customFormat="1" ht="124" x14ac:dyDescent="0.35">
      <c r="A43" s="468"/>
      <c r="B43" s="471"/>
      <c r="C43" s="474"/>
      <c r="D43" s="474"/>
      <c r="E43" s="191" t="s">
        <v>199</v>
      </c>
      <c r="F43" s="186"/>
      <c r="G43" s="186"/>
      <c r="H43" s="73" t="s">
        <v>62</v>
      </c>
      <c r="I43" s="55" t="s">
        <v>58</v>
      </c>
      <c r="J43" s="73" t="s">
        <v>200</v>
      </c>
      <c r="K43" s="193" t="s">
        <v>201</v>
      </c>
      <c r="L43" s="138">
        <v>9699182.1500000004</v>
      </c>
      <c r="M43" s="55" t="s">
        <v>58</v>
      </c>
      <c r="N43" s="77">
        <v>8172478.54</v>
      </c>
      <c r="O43" s="55" t="s">
        <v>58</v>
      </c>
      <c r="P43" s="55" t="s">
        <v>58</v>
      </c>
      <c r="Q43" s="76">
        <v>6403830</v>
      </c>
      <c r="R43" s="76">
        <v>6403830</v>
      </c>
      <c r="S43" s="76">
        <v>0</v>
      </c>
      <c r="T43" s="142"/>
      <c r="U43" s="262"/>
      <c r="V43" s="261"/>
      <c r="W43" s="143"/>
      <c r="X43" s="144"/>
      <c r="Y43" s="174"/>
      <c r="Z43" s="145"/>
      <c r="AA43" s="145"/>
      <c r="AB43" s="146"/>
      <c r="AC43" s="201"/>
      <c r="AD43" s="181"/>
      <c r="AE43" s="141"/>
      <c r="AF43" s="76"/>
      <c r="AG43" s="147"/>
      <c r="AH43" s="147"/>
      <c r="AI43" s="141"/>
      <c r="AJ43" s="183"/>
      <c r="AK43" s="273"/>
    </row>
    <row r="44" spans="1:37" s="206" customFormat="1" ht="77.5" x14ac:dyDescent="0.35">
      <c r="A44" s="468"/>
      <c r="B44" s="471"/>
      <c r="C44" s="474"/>
      <c r="D44" s="474"/>
      <c r="E44" s="191" t="s">
        <v>202</v>
      </c>
      <c r="F44" s="186"/>
      <c r="G44" s="186"/>
      <c r="H44" s="73" t="s">
        <v>62</v>
      </c>
      <c r="I44" s="55" t="s">
        <v>58</v>
      </c>
      <c r="J44" s="73" t="s">
        <v>203</v>
      </c>
      <c r="K44" s="193" t="s">
        <v>204</v>
      </c>
      <c r="L44" s="138">
        <v>15546133.51</v>
      </c>
      <c r="M44" s="55" t="s">
        <v>58</v>
      </c>
      <c r="N44" s="77">
        <v>13095571.77</v>
      </c>
      <c r="O44" s="55" t="s">
        <v>58</v>
      </c>
      <c r="P44" s="55" t="s">
        <v>58</v>
      </c>
      <c r="Q44" s="76">
        <v>10282439</v>
      </c>
      <c r="R44" s="76">
        <v>10282439</v>
      </c>
      <c r="S44" s="76">
        <v>0</v>
      </c>
      <c r="T44" s="142"/>
      <c r="U44" s="262"/>
      <c r="V44" s="261"/>
      <c r="W44" s="143"/>
      <c r="X44" s="144"/>
      <c r="Y44" s="174"/>
      <c r="Z44" s="145"/>
      <c r="AA44" s="145"/>
      <c r="AB44" s="146"/>
      <c r="AC44" s="201"/>
      <c r="AD44" s="181"/>
      <c r="AE44" s="141"/>
      <c r="AF44" s="76"/>
      <c r="AG44" s="147"/>
      <c r="AH44" s="147"/>
      <c r="AI44" s="141"/>
      <c r="AJ44" s="183"/>
      <c r="AK44" s="273"/>
    </row>
    <row r="45" spans="1:37" s="206" customFormat="1" ht="46.5" x14ac:dyDescent="0.35">
      <c r="A45" s="468"/>
      <c r="B45" s="471"/>
      <c r="C45" s="474"/>
      <c r="D45" s="474"/>
      <c r="E45" s="191" t="s">
        <v>205</v>
      </c>
      <c r="F45" s="186"/>
      <c r="G45" s="186"/>
      <c r="H45" s="73" t="s">
        <v>110</v>
      </c>
      <c r="I45" s="55" t="s">
        <v>58</v>
      </c>
      <c r="J45" s="73" t="s">
        <v>206</v>
      </c>
      <c r="K45" s="193" t="s">
        <v>207</v>
      </c>
      <c r="L45" s="138">
        <v>9418790.6799999997</v>
      </c>
      <c r="M45" s="55" t="s">
        <v>58</v>
      </c>
      <c r="N45" s="77">
        <v>7932406.6600000001</v>
      </c>
      <c r="O45" s="55" t="s">
        <v>58</v>
      </c>
      <c r="P45" s="55" t="s">
        <v>58</v>
      </c>
      <c r="Q45" s="76">
        <v>6230567</v>
      </c>
      <c r="R45" s="76">
        <v>6230567</v>
      </c>
      <c r="S45" s="76">
        <v>0</v>
      </c>
      <c r="T45" s="142"/>
      <c r="U45" s="262"/>
      <c r="V45" s="261"/>
      <c r="W45" s="143"/>
      <c r="X45" s="144"/>
      <c r="Y45" s="174"/>
      <c r="Z45" s="145"/>
      <c r="AA45" s="145"/>
      <c r="AB45" s="146"/>
      <c r="AC45" s="201"/>
      <c r="AD45" s="181"/>
      <c r="AE45" s="141"/>
      <c r="AF45" s="76"/>
      <c r="AG45" s="147"/>
      <c r="AH45" s="147"/>
      <c r="AI45" s="141"/>
      <c r="AJ45" s="183"/>
      <c r="AK45" s="273"/>
    </row>
    <row r="46" spans="1:37" s="206" customFormat="1" ht="139.5" x14ac:dyDescent="0.35">
      <c r="A46" s="468"/>
      <c r="B46" s="471"/>
      <c r="C46" s="474"/>
      <c r="D46" s="474"/>
      <c r="E46" s="191" t="s">
        <v>208</v>
      </c>
      <c r="F46" s="186"/>
      <c r="G46" s="186"/>
      <c r="H46" s="73" t="s">
        <v>123</v>
      </c>
      <c r="I46" s="55" t="s">
        <v>58</v>
      </c>
      <c r="J46" s="73" t="s">
        <v>209</v>
      </c>
      <c r="K46" s="193" t="s">
        <v>210</v>
      </c>
      <c r="L46" s="138">
        <v>26101772.579999998</v>
      </c>
      <c r="M46" s="55" t="s">
        <v>58</v>
      </c>
      <c r="N46" s="77">
        <v>21980213.75</v>
      </c>
      <c r="O46" s="55" t="s">
        <v>58</v>
      </c>
      <c r="P46" s="55" t="s">
        <v>58</v>
      </c>
      <c r="Q46" s="76">
        <v>16568926</v>
      </c>
      <c r="R46" s="76">
        <v>16568926</v>
      </c>
      <c r="S46" s="76">
        <v>0</v>
      </c>
      <c r="T46" s="172" t="s">
        <v>58</v>
      </c>
      <c r="U46" s="262"/>
      <c r="V46" s="253" t="s">
        <v>58</v>
      </c>
      <c r="W46" s="173">
        <v>1516.35</v>
      </c>
      <c r="X46" s="172" t="s">
        <v>58</v>
      </c>
      <c r="Y46" s="172">
        <v>755.25</v>
      </c>
      <c r="Z46" s="172" t="s">
        <v>58</v>
      </c>
      <c r="AA46" s="145"/>
      <c r="AB46" s="146"/>
      <c r="AC46" s="201"/>
      <c r="AD46" s="181"/>
      <c r="AE46" s="141"/>
      <c r="AF46" s="76"/>
      <c r="AG46" s="147"/>
      <c r="AH46" s="147"/>
      <c r="AI46" s="141"/>
      <c r="AJ46" s="183"/>
      <c r="AK46" s="273"/>
    </row>
    <row r="47" spans="1:37" s="206" customFormat="1" ht="77.5" x14ac:dyDescent="0.35">
      <c r="A47" s="468"/>
      <c r="B47" s="471"/>
      <c r="C47" s="474"/>
      <c r="D47" s="474"/>
      <c r="E47" s="191" t="s">
        <v>211</v>
      </c>
      <c r="F47" s="186"/>
      <c r="G47" s="186"/>
      <c r="H47" s="73" t="s">
        <v>123</v>
      </c>
      <c r="I47" s="55" t="s">
        <v>58</v>
      </c>
      <c r="J47" s="73" t="s">
        <v>209</v>
      </c>
      <c r="K47" s="193" t="s">
        <v>212</v>
      </c>
      <c r="L47" s="138">
        <v>11753700.99</v>
      </c>
      <c r="M47" s="55" t="s">
        <v>58</v>
      </c>
      <c r="N47" s="77">
        <v>9902806.0700000003</v>
      </c>
      <c r="O47" s="55" t="s">
        <v>58</v>
      </c>
      <c r="P47" s="55" t="s">
        <v>58</v>
      </c>
      <c r="Q47" s="76">
        <v>7616567</v>
      </c>
      <c r="R47" s="76">
        <v>7616567</v>
      </c>
      <c r="S47" s="76">
        <v>0</v>
      </c>
      <c r="T47" s="142"/>
      <c r="U47" s="262"/>
      <c r="V47" s="261"/>
      <c r="W47" s="143"/>
      <c r="X47" s="144"/>
      <c r="Y47" s="174"/>
      <c r="Z47" s="145"/>
      <c r="AA47" s="145"/>
      <c r="AB47" s="146"/>
      <c r="AC47" s="201"/>
      <c r="AD47" s="181"/>
      <c r="AE47" s="141"/>
      <c r="AF47" s="76"/>
      <c r="AG47" s="147"/>
      <c r="AH47" s="147"/>
      <c r="AI47" s="141"/>
      <c r="AJ47" s="183"/>
      <c r="AK47" s="273"/>
    </row>
    <row r="48" spans="1:37" s="206" customFormat="1" ht="46.5" x14ac:dyDescent="0.35">
      <c r="A48" s="468"/>
      <c r="B48" s="471"/>
      <c r="C48" s="474"/>
      <c r="D48" s="474"/>
      <c r="E48" s="191" t="s">
        <v>213</v>
      </c>
      <c r="F48" s="186"/>
      <c r="G48" s="186"/>
      <c r="H48" s="73" t="s">
        <v>62</v>
      </c>
      <c r="I48" s="73"/>
      <c r="J48" s="73" t="s">
        <v>214</v>
      </c>
      <c r="K48" s="193" t="s">
        <v>204</v>
      </c>
      <c r="L48" s="138">
        <v>11725663.08</v>
      </c>
      <c r="M48" s="55" t="s">
        <v>58</v>
      </c>
      <c r="N48" s="77">
        <v>9879302.2300000004</v>
      </c>
      <c r="O48" s="55" t="s">
        <v>58</v>
      </c>
      <c r="P48" s="55" t="s">
        <v>58</v>
      </c>
      <c r="Q48" s="100">
        <v>6960796</v>
      </c>
      <c r="R48" s="100">
        <v>6960796</v>
      </c>
      <c r="S48" s="76">
        <v>0</v>
      </c>
      <c r="T48" s="142"/>
      <c r="U48" s="262"/>
      <c r="V48" s="261"/>
      <c r="W48" s="143"/>
      <c r="X48" s="144"/>
      <c r="Y48" s="174"/>
      <c r="Z48" s="145"/>
      <c r="AA48" s="145"/>
      <c r="AB48" s="146"/>
      <c r="AC48" s="201"/>
      <c r="AD48" s="181"/>
      <c r="AE48" s="141"/>
      <c r="AF48" s="76"/>
      <c r="AG48" s="147"/>
      <c r="AH48" s="147"/>
      <c r="AI48" s="141"/>
      <c r="AJ48" s="183"/>
      <c r="AK48" s="273"/>
    </row>
    <row r="49" spans="1:37" s="206" customFormat="1" ht="46.5" x14ac:dyDescent="0.35">
      <c r="A49" s="468"/>
      <c r="B49" s="471"/>
      <c r="C49" s="474"/>
      <c r="D49" s="474"/>
      <c r="E49" s="263" t="s">
        <v>215</v>
      </c>
      <c r="F49" s="186"/>
      <c r="G49" s="186"/>
      <c r="H49" s="73" t="s">
        <v>62</v>
      </c>
      <c r="I49" s="73"/>
      <c r="J49" s="73" t="s">
        <v>216</v>
      </c>
      <c r="K49" s="193" t="s">
        <v>217</v>
      </c>
      <c r="L49" s="138">
        <v>10309033.68</v>
      </c>
      <c r="M49" s="55" t="s">
        <v>58</v>
      </c>
      <c r="N49" s="77">
        <v>8697471.0299999993</v>
      </c>
      <c r="O49" s="55" t="s">
        <v>58</v>
      </c>
      <c r="P49" s="55" t="s">
        <v>58</v>
      </c>
      <c r="Q49" s="76">
        <v>6752947</v>
      </c>
      <c r="R49" s="76">
        <v>6752947</v>
      </c>
      <c r="S49" s="76">
        <v>0</v>
      </c>
      <c r="T49" s="142"/>
      <c r="U49" s="262"/>
      <c r="V49" s="261"/>
      <c r="W49" s="143"/>
      <c r="X49" s="144"/>
      <c r="Y49" s="174"/>
      <c r="Z49" s="145"/>
      <c r="AA49" s="145"/>
      <c r="AB49" s="146"/>
      <c r="AC49" s="201"/>
      <c r="AD49" s="181"/>
      <c r="AE49" s="141"/>
      <c r="AF49" s="76"/>
      <c r="AG49" s="147"/>
      <c r="AH49" s="147"/>
      <c r="AI49" s="141"/>
      <c r="AJ49" s="183"/>
      <c r="AK49" s="273"/>
    </row>
    <row r="50" spans="1:37" s="206" customFormat="1" ht="93" x14ac:dyDescent="0.35">
      <c r="A50" s="468"/>
      <c r="B50" s="471"/>
      <c r="C50" s="474"/>
      <c r="D50" s="474"/>
      <c r="E50" s="191" t="s">
        <v>218</v>
      </c>
      <c r="F50" s="186"/>
      <c r="G50" s="186"/>
      <c r="H50" s="73" t="s">
        <v>110</v>
      </c>
      <c r="I50" s="73"/>
      <c r="J50" s="73" t="s">
        <v>216</v>
      </c>
      <c r="K50" s="193" t="s">
        <v>219</v>
      </c>
      <c r="L50" s="138">
        <v>17381254.43</v>
      </c>
      <c r="M50" s="55" t="s">
        <v>58</v>
      </c>
      <c r="N50" s="77">
        <v>14656314.529999999</v>
      </c>
      <c r="O50" s="55" t="s">
        <v>58</v>
      </c>
      <c r="P50" s="55" t="s">
        <v>58</v>
      </c>
      <c r="Q50" s="76">
        <v>11469149</v>
      </c>
      <c r="R50" s="76">
        <v>11469149</v>
      </c>
      <c r="S50" s="76">
        <v>0</v>
      </c>
      <c r="T50" s="142"/>
      <c r="U50" s="262"/>
      <c r="V50" s="261"/>
      <c r="W50" s="143"/>
      <c r="X50" s="144"/>
      <c r="Y50" s="174"/>
      <c r="Z50" s="145"/>
      <c r="AA50" s="145"/>
      <c r="AB50" s="146"/>
      <c r="AC50" s="201"/>
      <c r="AD50" s="181"/>
      <c r="AE50" s="141"/>
      <c r="AF50" s="76"/>
      <c r="AG50" s="147"/>
      <c r="AH50" s="147"/>
      <c r="AI50" s="141"/>
      <c r="AJ50" s="183"/>
      <c r="AK50" s="273"/>
    </row>
    <row r="51" spans="1:37" s="206" customFormat="1" ht="186" x14ac:dyDescent="0.35">
      <c r="A51" s="468"/>
      <c r="B51" s="471"/>
      <c r="C51" s="474"/>
      <c r="D51" s="474"/>
      <c r="E51" s="191" t="s">
        <v>220</v>
      </c>
      <c r="F51" s="186"/>
      <c r="G51" s="186"/>
      <c r="H51" s="73" t="s">
        <v>123</v>
      </c>
      <c r="I51" s="73"/>
      <c r="J51" s="73" t="s">
        <v>209</v>
      </c>
      <c r="K51" s="193" t="s">
        <v>221</v>
      </c>
      <c r="L51" s="138">
        <v>11502921.949999999</v>
      </c>
      <c r="M51" s="55" t="s">
        <v>58</v>
      </c>
      <c r="N51" s="77">
        <v>9686797.0600000005</v>
      </c>
      <c r="O51" s="55" t="s">
        <v>58</v>
      </c>
      <c r="P51" s="55" t="s">
        <v>58</v>
      </c>
      <c r="Q51" s="76">
        <v>7418063</v>
      </c>
      <c r="R51" s="76">
        <v>7418063</v>
      </c>
      <c r="S51" s="76">
        <v>0</v>
      </c>
      <c r="T51" s="142"/>
      <c r="U51" s="262"/>
      <c r="V51" s="261"/>
      <c r="W51" s="143"/>
      <c r="X51" s="144"/>
      <c r="Y51" s="174"/>
      <c r="Z51" s="145"/>
      <c r="AA51" s="145"/>
      <c r="AB51" s="146"/>
      <c r="AC51" s="201"/>
      <c r="AD51" s="181"/>
      <c r="AE51" s="141"/>
      <c r="AF51" s="76"/>
      <c r="AG51" s="147"/>
      <c r="AH51" s="147"/>
      <c r="AI51" s="141"/>
      <c r="AJ51" s="183"/>
      <c r="AK51" s="273"/>
    </row>
    <row r="52" spans="1:37" s="206" customFormat="1" ht="77.5" x14ac:dyDescent="0.35">
      <c r="A52" s="468"/>
      <c r="B52" s="471"/>
      <c r="C52" s="474"/>
      <c r="D52" s="474"/>
      <c r="E52" s="191" t="s">
        <v>222</v>
      </c>
      <c r="F52" s="186"/>
      <c r="G52" s="186"/>
      <c r="H52" s="73" t="s">
        <v>62</v>
      </c>
      <c r="I52" s="73"/>
      <c r="J52" s="73" t="s">
        <v>223</v>
      </c>
      <c r="K52" s="193" t="s">
        <v>224</v>
      </c>
      <c r="L52" s="138">
        <v>28096596.050000001</v>
      </c>
      <c r="M52" s="55" t="s">
        <v>58</v>
      </c>
      <c r="N52" s="77">
        <v>23811568.079999998</v>
      </c>
      <c r="O52" s="55" t="s">
        <v>58</v>
      </c>
      <c r="P52" s="55" t="s">
        <v>58</v>
      </c>
      <c r="Q52" s="76">
        <v>17644026</v>
      </c>
      <c r="R52" s="76">
        <v>17644026</v>
      </c>
      <c r="S52" s="76">
        <v>0</v>
      </c>
      <c r="T52" s="142"/>
      <c r="U52" s="262"/>
      <c r="V52" s="261"/>
      <c r="W52" s="143"/>
      <c r="X52" s="144"/>
      <c r="Y52" s="174"/>
      <c r="Z52" s="145"/>
      <c r="AA52" s="145"/>
      <c r="AB52" s="146"/>
      <c r="AC52" s="201"/>
      <c r="AD52" s="181"/>
      <c r="AE52" s="141"/>
      <c r="AF52" s="76"/>
      <c r="AG52" s="147"/>
      <c r="AH52" s="147"/>
      <c r="AI52" s="141"/>
      <c r="AJ52" s="183"/>
      <c r="AK52" s="273"/>
    </row>
    <row r="53" spans="1:37" s="206" customFormat="1" ht="62" x14ac:dyDescent="0.35">
      <c r="A53" s="468"/>
      <c r="B53" s="471"/>
      <c r="C53" s="474"/>
      <c r="D53" s="474"/>
      <c r="E53" s="191" t="s">
        <v>225</v>
      </c>
      <c r="F53" s="186"/>
      <c r="G53" s="186"/>
      <c r="H53" s="73" t="s">
        <v>110</v>
      </c>
      <c r="I53" s="73"/>
      <c r="J53" s="73" t="s">
        <v>226</v>
      </c>
      <c r="K53" s="193" t="s">
        <v>201</v>
      </c>
      <c r="L53" s="138">
        <v>10634637.5</v>
      </c>
      <c r="M53" s="55" t="s">
        <v>58</v>
      </c>
      <c r="N53" s="77">
        <v>8955305.6600000001</v>
      </c>
      <c r="O53" s="55" t="s">
        <v>58</v>
      </c>
      <c r="P53" s="55" t="s">
        <v>58</v>
      </c>
      <c r="Q53" s="76">
        <v>7453000</v>
      </c>
      <c r="R53" s="76">
        <v>7453000</v>
      </c>
      <c r="S53" s="76">
        <v>0</v>
      </c>
      <c r="T53" s="142"/>
      <c r="U53" s="262"/>
      <c r="V53" s="261"/>
      <c r="W53" s="143"/>
      <c r="X53" s="144"/>
      <c r="Y53" s="174"/>
      <c r="Z53" s="145"/>
      <c r="AA53" s="145"/>
      <c r="AB53" s="146"/>
      <c r="AC53" s="201"/>
      <c r="AD53" s="181"/>
      <c r="AE53" s="141"/>
      <c r="AF53" s="76"/>
      <c r="AG53" s="147"/>
      <c r="AH53" s="147"/>
      <c r="AI53" s="141"/>
      <c r="AJ53" s="183"/>
      <c r="AK53" s="273"/>
    </row>
    <row r="54" spans="1:37" s="206" customFormat="1" ht="93.5" thickBot="1" x14ac:dyDescent="0.4">
      <c r="A54" s="469"/>
      <c r="B54" s="472"/>
      <c r="C54" s="475"/>
      <c r="D54" s="475"/>
      <c r="E54" s="213" t="s">
        <v>227</v>
      </c>
      <c r="F54" s="221"/>
      <c r="G54" s="221"/>
      <c r="H54" s="276" t="s">
        <v>110</v>
      </c>
      <c r="I54" s="220" t="s">
        <v>58</v>
      </c>
      <c r="J54" s="276" t="s">
        <v>214</v>
      </c>
      <c r="K54" s="277" t="s">
        <v>228</v>
      </c>
      <c r="L54" s="139">
        <v>11651350.32</v>
      </c>
      <c r="M54" s="55" t="s">
        <v>58</v>
      </c>
      <c r="N54" s="304">
        <v>9816397.4600000009</v>
      </c>
      <c r="O54" s="55" t="s">
        <v>58</v>
      </c>
      <c r="P54" s="55" t="s">
        <v>58</v>
      </c>
      <c r="Q54" s="278">
        <v>7638500</v>
      </c>
      <c r="R54" s="278">
        <v>7638500</v>
      </c>
      <c r="S54" s="76">
        <v>0</v>
      </c>
      <c r="T54" s="279"/>
      <c r="U54" s="280"/>
      <c r="V54" s="281"/>
      <c r="W54" s="282">
        <v>13</v>
      </c>
      <c r="X54" s="283"/>
      <c r="Y54" s="284">
        <v>4433</v>
      </c>
      <c r="Z54" s="285"/>
      <c r="AA54" s="285"/>
      <c r="AB54" s="286"/>
      <c r="AC54" s="287"/>
      <c r="AD54" s="288"/>
      <c r="AE54" s="289"/>
      <c r="AF54" s="100"/>
      <c r="AG54" s="290"/>
      <c r="AH54" s="290"/>
      <c r="AI54" s="289"/>
      <c r="AJ54" s="291"/>
      <c r="AK54" s="292"/>
    </row>
    <row r="55" spans="1:37" s="217" customFormat="1" ht="16" thickBot="1" x14ac:dyDescent="0.4">
      <c r="A55" s="423" t="s">
        <v>229</v>
      </c>
      <c r="B55" s="424"/>
      <c r="C55" s="424"/>
      <c r="D55" s="424"/>
      <c r="E55" s="424"/>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c r="AI55" s="424"/>
      <c r="AJ55" s="424"/>
      <c r="AK55" s="425"/>
    </row>
    <row r="56" spans="1:37" s="217" customFormat="1" ht="77.5" x14ac:dyDescent="0.35">
      <c r="A56" s="79">
        <v>30</v>
      </c>
      <c r="B56" s="75" t="s">
        <v>148</v>
      </c>
      <c r="C56" s="204" t="s">
        <v>230</v>
      </c>
      <c r="D56" s="74" t="s">
        <v>58</v>
      </c>
      <c r="E56" s="205" t="s">
        <v>231</v>
      </c>
      <c r="F56" s="222" t="s">
        <v>60</v>
      </c>
      <c r="G56" s="222" t="s">
        <v>171</v>
      </c>
      <c r="H56" s="75"/>
      <c r="I56" s="75" t="s">
        <v>232</v>
      </c>
      <c r="J56" s="75"/>
      <c r="K56" s="101"/>
      <c r="L56" s="374" t="s">
        <v>58</v>
      </c>
      <c r="M56" s="102">
        <v>464100000</v>
      </c>
      <c r="N56" s="372" t="s">
        <v>58</v>
      </c>
      <c r="O56" s="103">
        <v>390000000</v>
      </c>
      <c r="P56" s="103">
        <v>390000000</v>
      </c>
      <c r="Q56" s="103">
        <v>390000000</v>
      </c>
      <c r="R56" s="372" t="s">
        <v>58</v>
      </c>
      <c r="S56" s="372" t="s">
        <v>58</v>
      </c>
      <c r="T56" s="104"/>
      <c r="U56" s="105"/>
      <c r="V56" s="106"/>
      <c r="W56" s="107"/>
      <c r="X56" s="108"/>
      <c r="Y56" s="108"/>
      <c r="Z56" s="109"/>
      <c r="AA56" s="109"/>
      <c r="AB56" s="110"/>
      <c r="AC56" s="111"/>
      <c r="AD56" s="112"/>
      <c r="AE56" s="113"/>
      <c r="AF56" s="114"/>
      <c r="AG56" s="115"/>
      <c r="AH56" s="115"/>
      <c r="AI56" s="116"/>
      <c r="AJ56" s="117"/>
      <c r="AK56" s="272"/>
    </row>
    <row r="57" spans="1:37" s="217" customFormat="1" ht="140" thickBot="1" x14ac:dyDescent="0.4">
      <c r="A57" s="80">
        <v>31</v>
      </c>
      <c r="B57" s="118" t="s">
        <v>148</v>
      </c>
      <c r="C57" s="223" t="s">
        <v>233</v>
      </c>
      <c r="D57" s="57" t="s">
        <v>58</v>
      </c>
      <c r="E57" s="215" t="s">
        <v>234</v>
      </c>
      <c r="F57" s="216" t="s">
        <v>60</v>
      </c>
      <c r="G57" s="216" t="s">
        <v>171</v>
      </c>
      <c r="H57" s="118"/>
      <c r="I57" s="118" t="s">
        <v>235</v>
      </c>
      <c r="J57" s="118"/>
      <c r="K57" s="119"/>
      <c r="L57" s="375" t="s">
        <v>58</v>
      </c>
      <c r="M57" s="82">
        <v>238000000</v>
      </c>
      <c r="N57" s="373" t="s">
        <v>58</v>
      </c>
      <c r="O57" s="81">
        <v>200000000</v>
      </c>
      <c r="P57" s="81">
        <v>200000000</v>
      </c>
      <c r="Q57" s="81">
        <v>200000000</v>
      </c>
      <c r="R57" s="373" t="s">
        <v>58</v>
      </c>
      <c r="S57" s="373" t="s">
        <v>58</v>
      </c>
      <c r="T57" s="120"/>
      <c r="U57" s="121"/>
      <c r="V57" s="122"/>
      <c r="W57" s="123"/>
      <c r="X57" s="124"/>
      <c r="Y57" s="124"/>
      <c r="Z57" s="125"/>
      <c r="AA57" s="125"/>
      <c r="AB57" s="126"/>
      <c r="AC57" s="127"/>
      <c r="AD57" s="128"/>
      <c r="AE57" s="129"/>
      <c r="AF57" s="130"/>
      <c r="AG57" s="131"/>
      <c r="AH57" s="131"/>
      <c r="AI57" s="132"/>
      <c r="AJ57" s="133"/>
      <c r="AK57" s="267"/>
    </row>
    <row r="58" spans="1:37" s="217" customFormat="1" ht="15.5" x14ac:dyDescent="0.35">
      <c r="B58" s="224"/>
      <c r="C58" s="224"/>
    </row>
    <row r="60" spans="1:37" x14ac:dyDescent="0.35">
      <c r="B60" s="203" t="s">
        <v>236</v>
      </c>
    </row>
    <row r="61" spans="1:37" x14ac:dyDescent="0.35">
      <c r="B61" s="203" t="s">
        <v>237</v>
      </c>
    </row>
  </sheetData>
  <sheetProtection algorithmName="SHA-512" hashValue="tlpJZQdjH6m+sGwNcpMDHBou0yWWd4lxcm65nD2hMiIjGNsiSmBH7nBeoE08wjq+890hlB3jv5fFznkjPG/Snw==" saltValue="1ICG9dvxQkVSX6DqpGbbyw==" spinCount="100000" sheet="1" objects="1" scenarios="1"/>
  <mergeCells count="46">
    <mergeCell ref="A37:A54"/>
    <mergeCell ref="B37:B54"/>
    <mergeCell ref="C37:C54"/>
    <mergeCell ref="D37:D54"/>
    <mergeCell ref="A6:AK6"/>
    <mergeCell ref="A31:AK31"/>
    <mergeCell ref="A36:AK36"/>
    <mergeCell ref="V2:AC2"/>
    <mergeCell ref="U3:U5"/>
    <mergeCell ref="L2:U2"/>
    <mergeCell ref="AD2:AK2"/>
    <mergeCell ref="AK3:AK5"/>
    <mergeCell ref="AI3:AI5"/>
    <mergeCell ref="AJ3:AJ5"/>
    <mergeCell ref="V4:W4"/>
    <mergeCell ref="X4:Y4"/>
    <mergeCell ref="Z4:AA4"/>
    <mergeCell ref="AB4:AC4"/>
    <mergeCell ref="T3:T5"/>
    <mergeCell ref="V3:AC3"/>
    <mergeCell ref="AE3:AE5"/>
    <mergeCell ref="AF3:AF5"/>
    <mergeCell ref="M4:M5"/>
    <mergeCell ref="A3:A5"/>
    <mergeCell ref="J3:J5"/>
    <mergeCell ref="C3:C5"/>
    <mergeCell ref="E3:E5"/>
    <mergeCell ref="F3:F5"/>
    <mergeCell ref="G3:G5"/>
    <mergeCell ref="H3:H5"/>
    <mergeCell ref="AD3:AD5"/>
    <mergeCell ref="O4:O5"/>
    <mergeCell ref="A55:AK55"/>
    <mergeCell ref="B3:B5"/>
    <mergeCell ref="A2:K2"/>
    <mergeCell ref="AH3:AH5"/>
    <mergeCell ref="AG3:AG5"/>
    <mergeCell ref="L3:L5"/>
    <mergeCell ref="N3:N5"/>
    <mergeCell ref="P3:P5"/>
    <mergeCell ref="Q3:Q5"/>
    <mergeCell ref="R3:R5"/>
    <mergeCell ref="S3:S5"/>
    <mergeCell ref="I3:I5"/>
    <mergeCell ref="K3:K5"/>
    <mergeCell ref="D3:D5"/>
  </mergeCells>
  <phoneticPr fontId="17" type="noConversion"/>
  <dataValidations count="4">
    <dataValidation type="list" allowBlank="1" showInputMessage="1" showErrorMessage="1" sqref="F1 F24:F30 F58:F1048576" xr:uid="{7AD00450-548D-4A91-9294-55570F9B5C94}">
      <formula1>"Priority, Non-priority"</formula1>
    </dataValidation>
    <dataValidation type="list" allowBlank="1" showInputMessage="1" showErrorMessage="1" sqref="H132:H1048576 H1" xr:uid="{403B201E-4D21-4D22-B240-9F1811D9D6B5}">
      <formula1>"Early stages, Advanced stage, Completed"</formula1>
    </dataValidation>
    <dataValidation type="list" allowBlank="1" showInputMessage="1" showErrorMessage="1" sqref="I58:I98 H7:H30 H32:H35 H37:H54 H56:H131" xr:uid="{71E7E14B-6310-4569-B612-96053BB01E55}">
      <formula1>"Not started, Tender ongoing, Construction ongoing, Complete"</formula1>
    </dataValidation>
    <dataValidation allowBlank="1" showInputMessage="1" showErrorMessage="1" sqref="I32:I35 I56:I57 I37 I48:I53" xr:uid="{6A642A49-3DAB-49D5-8E98-2DE1A76DF3C6}"/>
  </dataValidations>
  <pageMargins left="0.25" right="0.2" top="0.75" bottom="0.75" header="0.3" footer="0.3"/>
  <pageSetup paperSize="9" scale="55" orientation="landscape" r:id="rId1"/>
  <ignoredErrors>
    <ignoredError sqref="A24 N31 A7:F7 A8:F8 A9:F9 A10:F10 A11:F11 A12:F12 A13:F13 A14:F14 A15:F15 A16:F16 A17:F17 A18:D18 A19:F19 A20:F20 A21:F21 A22:F22 A23:F23 A31:L31 A25 N21 P7 P16 P17 P18 P19 P20 P21 P22 P23 P31:AK31 E50:G50 E38:G38 E39:G39 E40:G40 E41:G41 E42:G42 E43:G43 E44:G44 E45:G45 E46:G46 E47:G47 E48:G48 E49:G49 T39:AK39 T40:AK40 T41:AK41 T42:AK42 T43:AK43 T44:AK44 T45:AK45 T47:AK47 T48:AK48 T49:AK49 T50:AK50 P36:AK36 T34:AI34 T33:AK33 T32:AK32 T35:AK35 T37:AI37 I7 AD7:AE7 AI8:AK8 AI7:AK7 I8 I9 I10 I11 I12 I13 I14 I15 I16 AD8:AE8 AD9:AK9 AD10:AK10 AD11:AK11 AD12:AK12 AD13:AK13 AD14:AK14 AD15:AK15 AD16:AE16 AD17:AE17 AD18:AE18 AD19:AE19 AD20:AE20 AD21:AE21 AD22:AE22 AD23:AE23 K24 A29:F29 I25 W24:AK24 W25:AK25 W28:AK28 AD30:AK30 AD27:AK27 I17 F18 I18 I19 I20 AI21:AK21 AD26:AK26 A26:F26 I26 A27:F27 I27 A28:F28 I28 AD29:AK29 A30:F30 I30 I29 AA46:AK46 U46 W38:AK38 A37:H37 J37:K37 I48 I49 I50 I21 I22 I23 I24 K28 K29 AI16:AK16 AI17:AK17 AI18:AK18 AI19:AK19 AI20:AK20 AI22:AK22 AI23:AK23 AK37 AK34 C24:F24 C25:F25 N36 A36:L36 A32:K32 A33:K33 A34:K34 A35:K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4C9-A2CA-46A1-95DD-26498CC5F4A6}">
  <dimension ref="A1:O20"/>
  <sheetViews>
    <sheetView tabSelected="1" topLeftCell="A5" zoomScale="60" zoomScaleNormal="60" zoomScalePageLayoutView="60" workbookViewId="0">
      <selection activeCell="G9" sqref="G9"/>
    </sheetView>
  </sheetViews>
  <sheetFormatPr defaultColWidth="9.1796875" defaultRowHeight="0" customHeight="1" zeroHeight="1" x14ac:dyDescent="0.35"/>
  <cols>
    <col min="1" max="1" width="9.1796875" customWidth="1"/>
    <col min="2" max="2" width="29.54296875" customWidth="1"/>
    <col min="3" max="5" width="26" style="24" customWidth="1"/>
    <col min="6" max="6" width="36.453125" style="24" customWidth="1"/>
    <col min="7" max="8" width="26" style="24" customWidth="1"/>
    <col min="9" max="9" width="95.7265625" style="24" customWidth="1"/>
    <col min="10" max="10" width="26" style="24" customWidth="1"/>
    <col min="11" max="11" width="26" style="38" customWidth="1"/>
    <col min="12" max="12" width="26" style="24" customWidth="1"/>
    <col min="13" max="13" width="40.54296875" style="24" customWidth="1"/>
    <col min="14" max="14" width="26" style="24" customWidth="1"/>
    <col min="15" max="15" width="142.453125" style="25" customWidth="1"/>
    <col min="16" max="16" width="9.1796875" customWidth="1"/>
  </cols>
  <sheetData>
    <row r="1" spans="1:15" ht="15" hidden="1" thickBot="1" x14ac:dyDescent="0.4">
      <c r="K1" s="24"/>
    </row>
    <row r="2" spans="1:15" ht="66" customHeight="1" thickBot="1" x14ac:dyDescent="0.4">
      <c r="A2" s="29"/>
      <c r="B2" s="30"/>
      <c r="C2" s="495" t="s">
        <v>238</v>
      </c>
      <c r="D2" s="496"/>
      <c r="E2" s="496"/>
      <c r="F2" s="496"/>
      <c r="G2" s="496"/>
      <c r="H2" s="496"/>
      <c r="I2" s="496"/>
      <c r="J2" s="497"/>
      <c r="K2" s="483" t="s">
        <v>239</v>
      </c>
      <c r="L2" s="483"/>
      <c r="M2" s="483"/>
      <c r="N2" s="483"/>
      <c r="O2" s="484"/>
    </row>
    <row r="3" spans="1:15" ht="100.5" customHeight="1" x14ac:dyDescent="0.35">
      <c r="A3" s="435" t="s">
        <v>18</v>
      </c>
      <c r="B3" s="435" t="s">
        <v>240</v>
      </c>
      <c r="C3" s="435" t="s">
        <v>241</v>
      </c>
      <c r="D3" s="426" t="s">
        <v>242</v>
      </c>
      <c r="E3" s="426" t="s">
        <v>243</v>
      </c>
      <c r="F3" s="31"/>
      <c r="G3" s="426" t="s">
        <v>244</v>
      </c>
      <c r="H3" s="426" t="s">
        <v>245</v>
      </c>
      <c r="I3" s="426" t="s">
        <v>246</v>
      </c>
      <c r="J3" s="498" t="s">
        <v>247</v>
      </c>
      <c r="K3" s="488" t="s">
        <v>248</v>
      </c>
      <c r="L3" s="491" t="s">
        <v>249</v>
      </c>
      <c r="M3" s="491" t="s">
        <v>250</v>
      </c>
      <c r="N3" s="491" t="s">
        <v>251</v>
      </c>
      <c r="O3" s="485" t="s">
        <v>252</v>
      </c>
    </row>
    <row r="4" spans="1:15" ht="64.5" customHeight="1" x14ac:dyDescent="0.35">
      <c r="A4" s="436"/>
      <c r="B4" s="436"/>
      <c r="C4" s="436"/>
      <c r="D4" s="427"/>
      <c r="E4" s="427"/>
      <c r="F4" s="32" t="s">
        <v>253</v>
      </c>
      <c r="G4" s="427"/>
      <c r="H4" s="427"/>
      <c r="I4" s="427"/>
      <c r="J4" s="499"/>
      <c r="K4" s="489"/>
      <c r="L4" s="492"/>
      <c r="M4" s="492"/>
      <c r="N4" s="492"/>
      <c r="O4" s="486"/>
    </row>
    <row r="5" spans="1:15" ht="119.25" customHeight="1" x14ac:dyDescent="0.35">
      <c r="A5" s="436"/>
      <c r="B5" s="436"/>
      <c r="C5" s="436"/>
      <c r="D5" s="427"/>
      <c r="E5" s="427"/>
      <c r="F5" s="32"/>
      <c r="G5" s="427"/>
      <c r="H5" s="427"/>
      <c r="I5" s="427"/>
      <c r="J5" s="499"/>
      <c r="K5" s="490"/>
      <c r="L5" s="493"/>
      <c r="M5" s="493"/>
      <c r="N5" s="493"/>
      <c r="O5" s="487"/>
    </row>
    <row r="6" spans="1:15" s="326" customFormat="1" ht="129.75" customHeight="1" x14ac:dyDescent="0.35">
      <c r="A6" s="321">
        <v>1</v>
      </c>
      <c r="B6" s="322" t="s">
        <v>254</v>
      </c>
      <c r="C6" s="323" t="s">
        <v>255</v>
      </c>
      <c r="D6" s="323" t="s">
        <v>12</v>
      </c>
      <c r="E6" s="323">
        <v>500000000</v>
      </c>
      <c r="F6" s="324" t="s">
        <v>256</v>
      </c>
      <c r="G6" s="323" t="s">
        <v>58</v>
      </c>
      <c r="H6" s="323">
        <v>500000000</v>
      </c>
      <c r="I6" s="324" t="s">
        <v>257</v>
      </c>
      <c r="J6" s="323" t="s">
        <v>113</v>
      </c>
      <c r="K6" s="323" t="s">
        <v>258</v>
      </c>
      <c r="L6" s="323" t="s">
        <v>259</v>
      </c>
      <c r="M6" s="324" t="s">
        <v>260</v>
      </c>
      <c r="N6" s="323"/>
      <c r="O6" s="325" t="s">
        <v>261</v>
      </c>
    </row>
    <row r="7" spans="1:15" s="326" customFormat="1" ht="102" customHeight="1" x14ac:dyDescent="0.35">
      <c r="A7" s="321">
        <v>2</v>
      </c>
      <c r="B7" s="324" t="s">
        <v>262</v>
      </c>
      <c r="C7" s="323" t="s">
        <v>255</v>
      </c>
      <c r="D7" s="323" t="s">
        <v>12</v>
      </c>
      <c r="E7" s="323">
        <v>503000000</v>
      </c>
      <c r="F7" s="324" t="s">
        <v>263</v>
      </c>
      <c r="G7" s="323" t="s">
        <v>58</v>
      </c>
      <c r="H7" s="323">
        <v>503000000</v>
      </c>
      <c r="I7" s="323" t="s">
        <v>264</v>
      </c>
      <c r="J7" s="323" t="s">
        <v>113</v>
      </c>
      <c r="K7" s="323" t="s">
        <v>58</v>
      </c>
      <c r="L7" s="323" t="s">
        <v>58</v>
      </c>
      <c r="M7" s="324" t="s">
        <v>265</v>
      </c>
      <c r="N7" s="323"/>
      <c r="O7" s="325" t="s">
        <v>58</v>
      </c>
    </row>
    <row r="8" spans="1:15" s="326" customFormat="1" ht="78" customHeight="1" x14ac:dyDescent="0.35">
      <c r="A8" s="321">
        <v>3</v>
      </c>
      <c r="B8" s="324" t="s">
        <v>266</v>
      </c>
      <c r="C8" s="323" t="s">
        <v>267</v>
      </c>
      <c r="D8" s="323" t="s">
        <v>268</v>
      </c>
      <c r="E8" s="323">
        <v>7921949</v>
      </c>
      <c r="F8" s="324" t="s">
        <v>269</v>
      </c>
      <c r="G8" s="323" t="s">
        <v>58</v>
      </c>
      <c r="H8" s="323">
        <v>5107281</v>
      </c>
      <c r="I8" s="323" t="s">
        <v>270</v>
      </c>
      <c r="J8" s="323" t="s">
        <v>113</v>
      </c>
      <c r="K8" s="323" t="s">
        <v>58</v>
      </c>
      <c r="L8" s="323" t="s">
        <v>58</v>
      </c>
      <c r="M8" s="323" t="s">
        <v>58</v>
      </c>
      <c r="N8" s="323" t="s">
        <v>58</v>
      </c>
      <c r="O8" s="325" t="s">
        <v>58</v>
      </c>
    </row>
    <row r="9" spans="1:15" s="326" customFormat="1" ht="78" customHeight="1" x14ac:dyDescent="0.35">
      <c r="A9" s="321">
        <v>4</v>
      </c>
      <c r="B9" s="324" t="s">
        <v>271</v>
      </c>
      <c r="C9" s="323" t="s">
        <v>255</v>
      </c>
      <c r="D9" s="323" t="s">
        <v>12</v>
      </c>
      <c r="E9" s="323">
        <v>390000000</v>
      </c>
      <c r="F9" s="324" t="s">
        <v>272</v>
      </c>
      <c r="G9" s="324" t="s">
        <v>273</v>
      </c>
      <c r="H9" s="323">
        <v>390000000</v>
      </c>
      <c r="I9" s="324" t="s">
        <v>274</v>
      </c>
      <c r="J9" s="323" t="s">
        <v>113</v>
      </c>
      <c r="K9" s="323" t="s">
        <v>58</v>
      </c>
      <c r="L9" s="323" t="s">
        <v>259</v>
      </c>
      <c r="M9" s="323" t="s">
        <v>58</v>
      </c>
      <c r="N9" s="323" t="s">
        <v>58</v>
      </c>
      <c r="O9" s="325" t="s">
        <v>58</v>
      </c>
    </row>
    <row r="10" spans="1:15" s="326" customFormat="1" ht="78" customHeight="1" x14ac:dyDescent="0.35">
      <c r="A10" s="321">
        <v>5</v>
      </c>
      <c r="B10" s="324" t="s">
        <v>275</v>
      </c>
      <c r="C10" s="323" t="s">
        <v>276</v>
      </c>
      <c r="D10" s="323" t="s">
        <v>277</v>
      </c>
      <c r="E10" s="323">
        <v>66687830.119999997</v>
      </c>
      <c r="F10" s="324" t="s">
        <v>278</v>
      </c>
      <c r="G10" s="323" t="s">
        <v>58</v>
      </c>
      <c r="H10" s="323">
        <v>64068257.619999997</v>
      </c>
      <c r="I10" s="324" t="s">
        <v>279</v>
      </c>
      <c r="J10" s="323" t="s">
        <v>65</v>
      </c>
      <c r="K10" s="323" t="s">
        <v>58</v>
      </c>
      <c r="L10" s="323" t="s">
        <v>58</v>
      </c>
      <c r="M10" s="323" t="s">
        <v>58</v>
      </c>
      <c r="N10" s="323" t="s">
        <v>58</v>
      </c>
      <c r="O10" s="325" t="s">
        <v>58</v>
      </c>
    </row>
    <row r="11" spans="1:15" s="326" customFormat="1" ht="78" customHeight="1" x14ac:dyDescent="0.35">
      <c r="A11" s="321">
        <v>6</v>
      </c>
      <c r="B11" s="324" t="s">
        <v>280</v>
      </c>
      <c r="C11" s="323" t="s">
        <v>163</v>
      </c>
      <c r="D11" s="323" t="s">
        <v>12</v>
      </c>
      <c r="E11" s="323">
        <v>204272110.65000001</v>
      </c>
      <c r="F11" s="324" t="s">
        <v>281</v>
      </c>
      <c r="G11" s="323" t="s">
        <v>58</v>
      </c>
      <c r="H11" s="323">
        <v>204272110.65000001</v>
      </c>
      <c r="I11" s="324" t="s">
        <v>282</v>
      </c>
      <c r="J11" s="323" t="s">
        <v>65</v>
      </c>
      <c r="K11" s="323" t="s">
        <v>58</v>
      </c>
      <c r="L11" s="323" t="s">
        <v>58</v>
      </c>
      <c r="M11" s="323" t="s">
        <v>58</v>
      </c>
      <c r="N11" s="323" t="s">
        <v>58</v>
      </c>
      <c r="O11" s="324" t="s">
        <v>58</v>
      </c>
    </row>
    <row r="12" spans="1:15" s="326" customFormat="1" ht="78" customHeight="1" x14ac:dyDescent="0.35">
      <c r="A12" s="321">
        <v>7</v>
      </c>
      <c r="B12" s="324" t="s">
        <v>283</v>
      </c>
      <c r="C12" s="323" t="s">
        <v>284</v>
      </c>
      <c r="D12" s="323" t="s">
        <v>285</v>
      </c>
      <c r="E12" s="323" t="s">
        <v>286</v>
      </c>
      <c r="F12" s="323"/>
      <c r="G12" s="323" t="s">
        <v>58</v>
      </c>
      <c r="H12" s="323" t="s">
        <v>287</v>
      </c>
      <c r="I12" s="327" t="s">
        <v>288</v>
      </c>
      <c r="J12" s="323" t="s">
        <v>65</v>
      </c>
      <c r="K12" s="323" t="s">
        <v>58</v>
      </c>
      <c r="L12" s="323" t="s">
        <v>58</v>
      </c>
      <c r="M12" s="323" t="s">
        <v>58</v>
      </c>
      <c r="N12" s="323" t="s">
        <v>58</v>
      </c>
      <c r="O12" s="324" t="s">
        <v>58</v>
      </c>
    </row>
    <row r="13" spans="1:15" s="326" customFormat="1" ht="29.25" customHeight="1" x14ac:dyDescent="0.35">
      <c r="A13" s="494" t="s">
        <v>289</v>
      </c>
      <c r="B13" s="494"/>
      <c r="C13" s="494"/>
      <c r="D13" s="494"/>
      <c r="E13" s="494"/>
      <c r="F13" s="494"/>
      <c r="G13" s="494"/>
      <c r="H13" s="494"/>
      <c r="I13" s="494"/>
      <c r="J13" s="327"/>
      <c r="K13" s="327"/>
      <c r="L13" s="327"/>
      <c r="M13" s="327"/>
      <c r="N13" s="327"/>
      <c r="O13" s="327"/>
    </row>
    <row r="14" spans="1:15" ht="406.5" customHeight="1" x14ac:dyDescent="0.35">
      <c r="A14" s="308">
        <v>8</v>
      </c>
      <c r="B14" s="305" t="s">
        <v>290</v>
      </c>
      <c r="C14" s="306" t="s">
        <v>255</v>
      </c>
      <c r="D14" s="151" t="s">
        <v>12</v>
      </c>
      <c r="E14" s="307">
        <v>500000000</v>
      </c>
      <c r="F14" s="151" t="s">
        <v>291</v>
      </c>
      <c r="G14" s="151" t="s">
        <v>292</v>
      </c>
      <c r="H14" s="307">
        <v>500000000</v>
      </c>
      <c r="I14" s="151" t="s">
        <v>293</v>
      </c>
      <c r="J14" s="152"/>
      <c r="K14" s="161" t="s">
        <v>294</v>
      </c>
      <c r="L14" s="151" t="s">
        <v>295</v>
      </c>
      <c r="M14" s="151" t="s">
        <v>296</v>
      </c>
      <c r="N14" s="153">
        <v>89</v>
      </c>
      <c r="O14" s="152" t="s">
        <v>297</v>
      </c>
    </row>
    <row r="15" spans="1:15" ht="194.25" customHeight="1" x14ac:dyDescent="0.35">
      <c r="A15" s="309">
        <v>9</v>
      </c>
      <c r="B15" s="312" t="s">
        <v>298</v>
      </c>
      <c r="C15" s="313" t="s">
        <v>255</v>
      </c>
      <c r="D15" s="314" t="s">
        <v>12</v>
      </c>
      <c r="E15" s="315">
        <v>500000000</v>
      </c>
      <c r="F15" s="316" t="s">
        <v>299</v>
      </c>
      <c r="G15" s="316" t="s">
        <v>292</v>
      </c>
      <c r="H15" s="315">
        <v>500000000</v>
      </c>
      <c r="I15" s="311" t="s">
        <v>300</v>
      </c>
      <c r="J15" s="164"/>
      <c r="K15" s="211" t="s">
        <v>301</v>
      </c>
      <c r="L15" s="55" t="s">
        <v>302</v>
      </c>
      <c r="M15" s="55" t="s">
        <v>303</v>
      </c>
      <c r="N15" s="317">
        <v>5</v>
      </c>
      <c r="O15" s="318" t="s">
        <v>304</v>
      </c>
    </row>
    <row r="16" spans="1:15" ht="192.75" customHeight="1" x14ac:dyDescent="0.35">
      <c r="A16" s="309">
        <v>10</v>
      </c>
      <c r="B16" s="312" t="s">
        <v>305</v>
      </c>
      <c r="C16" s="313" t="s">
        <v>255</v>
      </c>
      <c r="D16" s="314" t="s">
        <v>12</v>
      </c>
      <c r="E16" s="315">
        <v>361950000</v>
      </c>
      <c r="F16" s="319"/>
      <c r="G16" s="316" t="s">
        <v>292</v>
      </c>
      <c r="H16" s="315">
        <v>361950000</v>
      </c>
      <c r="I16" s="311" t="s">
        <v>306</v>
      </c>
      <c r="J16" s="165"/>
      <c r="K16" s="211" t="s">
        <v>307</v>
      </c>
      <c r="L16" s="320" t="s">
        <v>308</v>
      </c>
      <c r="M16" s="55" t="s">
        <v>309</v>
      </c>
      <c r="N16" s="317">
        <v>9</v>
      </c>
      <c r="O16" s="155" t="s">
        <v>310</v>
      </c>
    </row>
    <row r="17" spans="1:15" ht="139.5" x14ac:dyDescent="0.35">
      <c r="A17" s="309">
        <v>11</v>
      </c>
      <c r="B17" s="168" t="s">
        <v>311</v>
      </c>
      <c r="C17" s="163" t="s">
        <v>255</v>
      </c>
      <c r="D17" s="148" t="s">
        <v>12</v>
      </c>
      <c r="E17" s="149">
        <v>300000000</v>
      </c>
      <c r="F17" s="150" t="s">
        <v>312</v>
      </c>
      <c r="G17" s="150" t="s">
        <v>292</v>
      </c>
      <c r="H17" s="149">
        <v>300000000</v>
      </c>
      <c r="I17" s="311" t="s">
        <v>313</v>
      </c>
      <c r="J17" s="165"/>
      <c r="K17" s="211" t="s">
        <v>314</v>
      </c>
      <c r="L17" s="55" t="s">
        <v>315</v>
      </c>
      <c r="M17" s="55" t="s">
        <v>316</v>
      </c>
      <c r="N17" s="154">
        <v>15</v>
      </c>
      <c r="O17" s="155" t="s">
        <v>317</v>
      </c>
    </row>
    <row r="18" spans="1:15" ht="245.25" customHeight="1" thickBot="1" x14ac:dyDescent="0.4">
      <c r="A18" s="310">
        <v>12</v>
      </c>
      <c r="B18" s="169" t="s">
        <v>318</v>
      </c>
      <c r="C18" s="166" t="s">
        <v>255</v>
      </c>
      <c r="D18" s="156" t="s">
        <v>12</v>
      </c>
      <c r="E18" s="157">
        <v>500000000</v>
      </c>
      <c r="F18" s="158" t="s">
        <v>319</v>
      </c>
      <c r="G18" s="158" t="s">
        <v>292</v>
      </c>
      <c r="H18" s="302">
        <v>500000000</v>
      </c>
      <c r="I18" s="328" t="s">
        <v>320</v>
      </c>
      <c r="J18" s="167"/>
      <c r="K18" s="162" t="s">
        <v>321</v>
      </c>
      <c r="L18" s="58" t="s">
        <v>322</v>
      </c>
      <c r="M18" s="57" t="s">
        <v>323</v>
      </c>
      <c r="N18" s="159">
        <v>6</v>
      </c>
      <c r="O18" s="160" t="s">
        <v>324</v>
      </c>
    </row>
    <row r="19" spans="1:15" ht="15.75" hidden="1" customHeight="1" thickBot="1" x14ac:dyDescent="0.4"/>
    <row r="20" spans="1:15" ht="15.75" hidden="1" customHeight="1" thickBot="1" x14ac:dyDescent="0.4"/>
  </sheetData>
  <sheetProtection algorithmName="SHA-512" hashValue="HkF+uGwjSTA61Sad3qkgOuhbwW2NiXimZNCv9rxNcK7Nh94x5s+AVbl2iT1LX5ptkvB/GAlgnQo6Ip219acIJQ==" saltValue="t8DYRWXlSR0R63FC8v99aQ==" spinCount="100000" sheet="1" objects="1" scenarios="1"/>
  <mergeCells count="17">
    <mergeCell ref="A13:I13"/>
    <mergeCell ref="C2:J2"/>
    <mergeCell ref="J3:J5"/>
    <mergeCell ref="A3:A5"/>
    <mergeCell ref="B3:B5"/>
    <mergeCell ref="C3:C5"/>
    <mergeCell ref="D3:D5"/>
    <mergeCell ref="E3:E5"/>
    <mergeCell ref="G3:G5"/>
    <mergeCell ref="H3:H5"/>
    <mergeCell ref="I3:I5"/>
    <mergeCell ref="K2:O2"/>
    <mergeCell ref="O3:O5"/>
    <mergeCell ref="K3:K5"/>
    <mergeCell ref="M3:M5"/>
    <mergeCell ref="N3:N5"/>
    <mergeCell ref="L3:L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325</v>
      </c>
      <c r="C2" t="s">
        <v>326</v>
      </c>
    </row>
    <row r="3" spans="1:15" x14ac:dyDescent="0.35">
      <c r="B3" t="s">
        <v>327</v>
      </c>
      <c r="C3" t="s">
        <v>328</v>
      </c>
    </row>
    <row r="4" spans="1:15" x14ac:dyDescent="0.35">
      <c r="B4" s="12" t="s">
        <v>329</v>
      </c>
      <c r="C4" s="407">
        <v>2021</v>
      </c>
    </row>
    <row r="5" spans="1:15" x14ac:dyDescent="0.35">
      <c r="A5" s="14"/>
      <c r="B5" s="17" t="s">
        <v>330</v>
      </c>
      <c r="C5" s="407">
        <v>2022</v>
      </c>
    </row>
    <row r="6" spans="1:15" x14ac:dyDescent="0.35">
      <c r="A6" s="14"/>
      <c r="B6" s="17" t="s">
        <v>331</v>
      </c>
      <c r="C6" s="407">
        <v>2023</v>
      </c>
    </row>
    <row r="7" spans="1:15" x14ac:dyDescent="0.35">
      <c r="A7" s="14"/>
      <c r="B7" s="17" t="s">
        <v>332</v>
      </c>
      <c r="C7" s="407">
        <v>2024</v>
      </c>
    </row>
    <row r="8" spans="1:15" x14ac:dyDescent="0.35">
      <c r="A8" s="14"/>
      <c r="B8" s="17" t="s">
        <v>333</v>
      </c>
      <c r="C8" s="407">
        <v>2025</v>
      </c>
    </row>
    <row r="9" spans="1:15" x14ac:dyDescent="0.35">
      <c r="A9" s="14"/>
      <c r="B9" s="17" t="s">
        <v>334</v>
      </c>
      <c r="C9" s="407">
        <v>2026</v>
      </c>
    </row>
    <row r="10" spans="1:15" x14ac:dyDescent="0.35">
      <c r="A10" s="14"/>
      <c r="B10" s="17" t="s">
        <v>335</v>
      </c>
      <c r="C10" s="407">
        <v>2027</v>
      </c>
    </row>
    <row r="11" spans="1:15" x14ac:dyDescent="0.35">
      <c r="A11" s="14"/>
      <c r="B11" s="17" t="s">
        <v>336</v>
      </c>
      <c r="C11" s="407">
        <v>2028</v>
      </c>
    </row>
    <row r="12" spans="1:15" x14ac:dyDescent="0.35">
      <c r="A12" s="14"/>
      <c r="B12" s="17" t="s">
        <v>337</v>
      </c>
      <c r="C12" s="407">
        <v>2029</v>
      </c>
    </row>
    <row r="13" spans="1:15" x14ac:dyDescent="0.35">
      <c r="A13" s="14"/>
      <c r="B13" s="17" t="s">
        <v>338</v>
      </c>
      <c r="C13" s="407">
        <v>2030</v>
      </c>
    </row>
    <row r="14" spans="1:15" x14ac:dyDescent="0.35">
      <c r="A14" s="14"/>
      <c r="B14" s="17" t="s">
        <v>339</v>
      </c>
      <c r="C14" s="407"/>
    </row>
    <row r="15" spans="1:15" x14ac:dyDescent="0.35">
      <c r="A15" s="14"/>
      <c r="B15" s="17" t="s">
        <v>12</v>
      </c>
      <c r="C15" s="407"/>
      <c r="I15" s="14"/>
      <c r="J15" s="15"/>
      <c r="K15" s="15"/>
      <c r="L15" s="15"/>
      <c r="M15" s="15"/>
      <c r="N15" s="15"/>
      <c r="O15" s="16"/>
    </row>
    <row r="16" spans="1:15" x14ac:dyDescent="0.35">
      <c r="A16" s="14"/>
      <c r="B16" s="17" t="s">
        <v>340</v>
      </c>
      <c r="C16" s="407"/>
      <c r="I16" s="14"/>
      <c r="J16" s="15"/>
      <c r="K16" s="15"/>
      <c r="L16" s="15"/>
      <c r="M16" s="15"/>
      <c r="N16" s="15"/>
      <c r="O16" s="16"/>
    </row>
    <row r="17" spans="1:15" x14ac:dyDescent="0.35">
      <c r="A17" s="14"/>
      <c r="B17" s="17" t="s">
        <v>341</v>
      </c>
      <c r="C17" s="407"/>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2.xml><?xml version="1.0" encoding="utf-8"?>
<ds:datastoreItem xmlns:ds="http://schemas.openxmlformats.org/officeDocument/2006/customXml" ds:itemID="{380E01F4-5DFF-4500-800F-F577EFA5000F}">
  <ds:schemaRefs>
    <ds:schemaRef ds:uri="http://schemas.microsoft.com/office/2006/metadata/properties"/>
    <ds:schemaRef ds:uri="http://schemas.microsoft.com/office/infopath/2007/PartnerControls"/>
    <ds:schemaRef ds:uri="http://schemas.microsoft.com/sharepoint/v3"/>
    <ds:schemaRef ds:uri="827efdc9-378e-418a-934d-4e27c154476b"/>
    <ds:schemaRef ds:uri="d47e9b79-a238-4c23-8f8d-deb36af73bea"/>
  </ds:schemaRefs>
</ds:datastoreItem>
</file>

<file path=customXml/itemProps3.xml><?xml version="1.0" encoding="utf-8"?>
<ds:datastoreItem xmlns:ds="http://schemas.openxmlformats.org/officeDocument/2006/customXml" ds:itemID="{DC67E4C7-0F70-4F21-8E6F-37F9B0CD2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7e9b79-a238-4c23-8f8d-deb36af73bea"/>
    <ds:schemaRef ds:uri="827efdc9-378e-418a-934d-4e27c1544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GRIGORESCU Diana-Stefania (CLIMA)</cp:lastModifiedBy>
  <cp:revision/>
  <dcterms:created xsi:type="dcterms:W3CDTF">2022-04-08T06:50:01Z</dcterms:created>
  <dcterms:modified xsi:type="dcterms:W3CDTF">2024-07-09T13:30:32Z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2024-07-19T06:14:48Z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fb13e7fd-702b-4d07-93db-8e8e33dd600c</vt:lpwstr>
  </property>
  <property fmtid="{D5CDD505-2E9C-101B-9397-08002B2CF9AE}" pid="17" name="MSIP_Label_a2b66c57-0888-49c5-9c42-f8765a044c7f_ContentBits">
    <vt:lpwstr>0</vt:lpwstr>
  </property>
</Properties>
</file>