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ceuropaeu.sharepoint.com/teams/GRP-CLIMAC22/Shared Documents/MF/MS reports/2025 MS annual reports/Croatia/"/>
    </mc:Choice>
  </mc:AlternateContent>
  <bookViews>
    <workbookView xWindow="-110" yWindow="-110" windowWidth="19420" windowHeight="11620" xr2:uid="{00000000-000D-0000-FFFF-FFFF00000000}"/>
  </bookViews>
  <sheets>
    <sheet name="Introduction " sheetId="3" r:id="rId1"/>
    <sheet name="Annual Report" sheetId="19" r:id="rId2"/>
    <sheet name="Overview Planned Investment" sheetId="21" r:id="rId3"/>
    <sheet name="Final beneficiary&amp;Location" sheetId="20" r:id="rId4"/>
    <sheet name="Dropdown Menu" sheetId="6" state="hidden" r:id="rId5"/>
  </sheets>
  <definedNames>
    <definedName name="_xlnm.Print_Area" localSheetId="1">'Annual Report'!$A$2:$AH$11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19" l="1"/>
  <c r="Y6" i="19"/>
  <c r="Z8" i="19"/>
  <c r="Z7" i="19"/>
  <c r="Y8" i="19"/>
  <c r="Z10" i="19"/>
  <c r="Z11" i="19"/>
  <c r="Z9" i="19"/>
  <c r="Y7" i="19"/>
  <c r="Y11" i="19"/>
  <c r="Y10" i="19"/>
  <c r="Y9" i="19"/>
  <c r="N12" i="19" l="1"/>
  <c r="H16" i="21"/>
  <c r="V11" i="19" l="1"/>
  <c r="V10" i="19"/>
  <c r="T11" i="19"/>
  <c r="T10" i="19"/>
  <c r="K10" i="19"/>
  <c r="K11" i="19"/>
  <c r="O7" i="19" l="1"/>
  <c r="N8" i="19" l="1"/>
  <c r="O8" i="19" s="1"/>
  <c r="K8" i="19"/>
  <c r="K9" i="19" l="1"/>
</calcChain>
</file>

<file path=xl/sharedStrings.xml><?xml version="1.0" encoding="utf-8"?>
<sst xmlns="http://schemas.openxmlformats.org/spreadsheetml/2006/main" count="1563" uniqueCount="922">
  <si>
    <t>Modernisation Fund Annual Report Template</t>
  </si>
  <si>
    <t>Introduction to the Excel-tool "Modernisation_Fund_Annual_Report_Template.xlsx"</t>
  </si>
  <si>
    <r>
      <rPr>
        <sz val="11"/>
        <color rgb="FF000000"/>
        <rFont val="Calibri"/>
        <family val="2"/>
        <charset val="238"/>
        <scheme val="minor"/>
      </rPr>
      <t xml:space="preserve">3. The worksheet titled </t>
    </r>
    <r>
      <rPr>
        <b/>
        <i/>
        <sz val="11"/>
        <color rgb="FF000000"/>
        <rFont val="Calibri"/>
        <family val="2"/>
        <charset val="238"/>
        <scheme val="minor"/>
      </rPr>
      <t>'Overview Planned Investments'</t>
    </r>
    <r>
      <rPr>
        <sz val="11"/>
        <color rgb="FF000000"/>
        <rFont val="Calibri"/>
        <family val="2"/>
        <charset val="238"/>
        <scheme val="minor"/>
      </rPr>
      <t xml:space="preserve"> requires supplementary details according to </t>
    </r>
    <r>
      <rPr>
        <b/>
        <sz val="11"/>
        <color rgb="FF000000"/>
        <rFont val="Calibri"/>
        <family val="2"/>
        <charset val="238"/>
        <scheme val="minor"/>
      </rPr>
      <t>Annex III of the Implementing Regulation (EU) 2020/1001</t>
    </r>
    <r>
      <rPr>
        <sz val="11"/>
        <color rgb="FF000000"/>
        <rFont val="Calibri"/>
        <family val="2"/>
        <charset val="238"/>
        <scheme val="minor"/>
      </rPr>
      <t xml:space="preserve"> and </t>
    </r>
    <r>
      <rPr>
        <i/>
        <sz val="11"/>
        <color rgb="FF000000"/>
        <rFont val="Calibri"/>
        <family val="2"/>
        <charset val="238"/>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</si>
  <si>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</si>
  <si>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</si>
  <si>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</si>
  <si>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</si>
  <si>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</si>
  <si>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</si>
  <si>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Bulgaria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</si>
  <si>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</si>
  <si>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</si>
  <si>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</si>
  <si>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</si>
  <si>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</si>
  <si>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</si>
  <si>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</si>
  <si>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</si>
  <si>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</si>
  <si>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</si>
  <si>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</si>
  <si>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</si>
  <si>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</si>
  <si>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</si>
  <si>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</si>
  <si>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</si>
  <si>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</si>
  <si>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</si>
  <si>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</si>
  <si>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</si>
  <si>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</si>
  <si>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</si>
  <si>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</si>
  <si>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</si>
  <si>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</si>
  <si>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</si>
  <si>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</si>
  <si>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</si>
  <si>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</si>
  <si>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</si>
  <si>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</si>
  <si>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</si>
  <si>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</si>
  <si>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</si>
  <si>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</si>
  <si>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</si>
  <si>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</si>
  <si>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</si>
  <si>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</si>
  <si>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</si>
  <si>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</si>
  <si>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</si>
  <si>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</si>
  <si>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</si>
  <si>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</si>
  <si>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</si>
  <si>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</si>
  <si>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</si>
  <si>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</si>
  <si>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</si>
  <si>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</si>
  <si>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</si>
  <si>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</si>
  <si>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bMS</t>
  </si>
  <si>
    <t>Year</t>
  </si>
  <si>
    <t>Column1</t>
  </si>
  <si>
    <t>Column2</t>
  </si>
  <si>
    <t>-</t>
  </si>
  <si>
    <t>Czechia</t>
  </si>
  <si>
    <t>Estonia</t>
  </si>
  <si>
    <t>Greece</t>
  </si>
  <si>
    <t>Croatia</t>
  </si>
  <si>
    <t>Latvia</t>
  </si>
  <si>
    <t>Lithuania</t>
  </si>
  <si>
    <t>Hungary</t>
  </si>
  <si>
    <t>Poland</t>
  </si>
  <si>
    <t>Portugal</t>
  </si>
  <si>
    <t>Romania</t>
  </si>
  <si>
    <t>Slovenia</t>
  </si>
  <si>
    <t>Slovakia</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</si>
  <si>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</si>
  <si>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</si>
  <si>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t>MF-2021-2-HR-0-002</t>
  </si>
  <si>
    <t xml:space="preserve">MF-2022-1-HR-0-001 </t>
  </si>
  <si>
    <t>MF-2022-2-HR-0-004</t>
  </si>
  <si>
    <t>MF-2022-2-HR-0-002</t>
  </si>
  <si>
    <t>Energy efficiency improvement and generation of electricity from renewable sources of the Dilj production plants</t>
  </si>
  <si>
    <t>State Aid Scheme to support the production of electricity from renewable energy sources from the Modernisation fund</t>
  </si>
  <si>
    <t>GRID SCALE SMART ENERGY STORAGE</t>
  </si>
  <si>
    <t>State aid Scheme to support the investments in energy efficiency improvement from the Modernisation Fund</t>
  </si>
  <si>
    <t>Priority</t>
  </si>
  <si>
    <t>Project</t>
  </si>
  <si>
    <t>Scheme</t>
  </si>
  <si>
    <t>Construction ongoing</t>
  </si>
  <si>
    <t>n.a.</t>
  </si>
  <si>
    <t>Investment in OIE for public water service suppliers</t>
  </si>
  <si>
    <t>MF 2023-1 HR 0-001</t>
  </si>
  <si>
    <t xml:space="preserve">MF-2022-2-HR-0-005
MF 2023-1 HR 0-002 </t>
  </si>
  <si>
    <t>PV and energy storage for the public water service providers</t>
  </si>
  <si>
    <t>MF 2023-1 HR 0-004</t>
  </si>
  <si>
    <t>MF 2023-1 HR 0-003</t>
  </si>
  <si>
    <t>YES, 2020</t>
  </si>
  <si>
    <t>NO (in Investment overview submitted in 2021 the information was given for the possible projects, but not the scheme within which the projects would be financed)</t>
  </si>
  <si>
    <t>Dilj d.o.o. (Ltd.), Vinkovci, Ciglarska 33</t>
  </si>
  <si>
    <t>Vinkovci, Ciglarska 33 
Našice, Braće Radić 200</t>
  </si>
  <si>
    <t>IE-Energy d.o.o., Rijeka, Korzo 40</t>
  </si>
  <si>
    <t>Šibenik
43°42´32.5"N 15°54´59.6"E</t>
  </si>
  <si>
    <t>Look at Sheet Final beneficiary&amp;Location</t>
  </si>
  <si>
    <t xml:space="preserve">no delay Identified </t>
  </si>
  <si>
    <t>BONAVIA d.o.o.</t>
  </si>
  <si>
    <t>Haix obuća d.o.o.</t>
  </si>
  <si>
    <t>SEKLO d.o.o.</t>
  </si>
  <si>
    <t>DIN d.o.o.</t>
  </si>
  <si>
    <t>CriDan d.o.o.</t>
  </si>
  <si>
    <t>ENDI LINE d.o.o.</t>
  </si>
  <si>
    <t>MLINČEK j.d.o.o.</t>
  </si>
  <si>
    <t>MAGEL d.o.o.</t>
  </si>
  <si>
    <t>Zagrebačka pivovara d.o.o.</t>
  </si>
  <si>
    <t>DAMIDA STIROPOR d.o.o.</t>
  </si>
  <si>
    <t>BRAVAR-MONT d.o.o.</t>
  </si>
  <si>
    <t>MARIN EXPERT d.o.o.</t>
  </si>
  <si>
    <t>PASTOR - TVA - d.d.</t>
  </si>
  <si>
    <t>MUNDUS VIRIDIS d.o.o.</t>
  </si>
  <si>
    <t>Modepack d.o.o.</t>
  </si>
  <si>
    <t>KOSTWEIN - PROIZVODNJA STROJEVA d.o.o.</t>
  </si>
  <si>
    <t>Gumiimpex - GRP d.o.o.</t>
  </si>
  <si>
    <t>LEPIRAC d.o.o.</t>
  </si>
  <si>
    <t>HLAD USLUGE d.o.o.</t>
  </si>
  <si>
    <t>ORAH d.o.o.</t>
  </si>
  <si>
    <t>MLINAR pekarska industrija d.o.o.</t>
  </si>
  <si>
    <t>DOK-ING d.o.o.</t>
  </si>
  <si>
    <t>Meteor Grupa - Labud d.o.o.</t>
  </si>
  <si>
    <t>Pag 91 d.o.o.</t>
  </si>
  <si>
    <t>USLUGA d.o.o.</t>
  </si>
  <si>
    <t>Naturalis d.o.o.</t>
  </si>
  <si>
    <t>STIL-PEKARNA d.o.o.</t>
  </si>
  <si>
    <t xml:space="preserve">SINAGO d.o.o. </t>
  </si>
  <si>
    <t>OBLAK BETON d.o.o.</t>
  </si>
  <si>
    <t>IVANČICA d.d.</t>
  </si>
  <si>
    <t>GORICA STAKLO d.o.o.</t>
  </si>
  <si>
    <t>Heplast-pipe d.o.o.</t>
  </si>
  <si>
    <t>KAVRAN GRUPA d.o.o.</t>
  </si>
  <si>
    <t>Ducati komponenti d.o.o.</t>
  </si>
  <si>
    <t>OMIAL NOVI d.o.o.</t>
  </si>
  <si>
    <t>Luki drvo d.o.o.</t>
  </si>
  <si>
    <t>KONČAR- Energetika i usluge d.o.o.</t>
  </si>
  <si>
    <t>ROTOPLAST d.o.o.</t>
  </si>
  <si>
    <t>VEGA A.T.S. d.o.o.</t>
  </si>
  <si>
    <t>ALUFLEXPACK NOVI d.o.o.</t>
  </si>
  <si>
    <t>SAVA d.o.o.</t>
  </si>
  <si>
    <t>TMT d.o.o.</t>
  </si>
  <si>
    <t>HIPP CROATIA d.o.o.</t>
  </si>
  <si>
    <t>RETA d.o.o.</t>
  </si>
  <si>
    <t>Lošinjska plovidba - Brodogradilište d.o.o.</t>
  </si>
  <si>
    <t>REVISO  d.o.o.</t>
  </si>
  <si>
    <t>Euro Reflex d.o.o.</t>
  </si>
  <si>
    <t xml:space="preserve">Čateks d.d. </t>
  </si>
  <si>
    <t>BADEL 1862 d.d.</t>
  </si>
  <si>
    <t>ZEKIĆ d.o.o.</t>
  </si>
  <si>
    <t>INOXMONT-VS - d.o.o.</t>
  </si>
  <si>
    <t>DUE-DI d.o.o.</t>
  </si>
  <si>
    <t xml:space="preserve">Eonex d.o.o. </t>
  </si>
  <si>
    <t>AB PRODUKT d.o.o.</t>
  </si>
  <si>
    <t>Cro-go d.o.o.</t>
  </si>
  <si>
    <t>VARGON  d.o.o.</t>
  </si>
  <si>
    <t>DRVODJELAC d.o.o.</t>
  </si>
  <si>
    <t>GRAFIČAR TVORNICA VREĆA I TISKARNICA d.o.o.</t>
  </si>
  <si>
    <t>GRAFIČAR d.d.</t>
  </si>
  <si>
    <t>A.M.S. - BIOMASA d.o.o.</t>
  </si>
  <si>
    <t>Željko Kranjčec, vlasnik obrta "OBRT POGREBNA OPREMA "</t>
  </si>
  <si>
    <t>KONČAR-ELEKTRIČNA VOZILA d.d.</t>
  </si>
  <si>
    <t>HOTO LIGNUM d.o.o.</t>
  </si>
  <si>
    <t xml:space="preserve">T.B.S. - Tvornica betonskih stupova d.o.o. </t>
  </si>
  <si>
    <t>Sambi d.o.o.</t>
  </si>
  <si>
    <t>Auric timber d.o.o.</t>
  </si>
  <si>
    <t>CENTROMETAL d.o.o.</t>
  </si>
  <si>
    <t xml:space="preserve">GALEB DALMATINSKA TRIKOTAŽA d.d. </t>
  </si>
  <si>
    <t>Vetropack Straža d.d.</t>
  </si>
  <si>
    <t>FACC Solutions Croatia d.o.o.</t>
  </si>
  <si>
    <t>MURAPLAST d.o.o.</t>
  </si>
  <si>
    <t>Miljenko Vinski, vlasnik obrta "VINSKI JURAJ ALATI"</t>
  </si>
  <si>
    <t>KONČAR - Aparati i postrojenja d.o.o.</t>
  </si>
  <si>
    <t>Tvornica plinskih turbina d.o.o.</t>
  </si>
  <si>
    <t>OPG DARIO CENGER</t>
  </si>
  <si>
    <t>PRO WOOD d.o.o.</t>
  </si>
  <si>
    <t>PPS GALEKOVIĆ d.o.o.</t>
  </si>
  <si>
    <t xml:space="preserve">ISKRA brodogradilište 1 d.o.o. </t>
  </si>
  <si>
    <t>KOTLAR d.o.o.</t>
  </si>
  <si>
    <t xml:space="preserve">KONČAR - Distributivni i specijalni transformatori d.d. </t>
  </si>
  <si>
    <t>DI ČAZMA d.o.o.</t>
  </si>
  <si>
    <t>ISKRA ZELINA KEMIJSKA INDUSTRIJA d.o.o.</t>
  </si>
  <si>
    <t>ATLANTIC CEDEVITA d.o.o.</t>
  </si>
  <si>
    <t>OPREMA d.d.</t>
  </si>
  <si>
    <t>LIPA d.o.o.</t>
  </si>
  <si>
    <t>Inkop International d.o.o.</t>
  </si>
  <si>
    <t>Predrag Banda, vlasnik obrta "EUROPLAST"</t>
  </si>
  <si>
    <t>Hittner d.o.o.</t>
  </si>
  <si>
    <t>Hilding Anders d.o.o.</t>
  </si>
  <si>
    <t>VIPLAST d.o.o.</t>
  </si>
  <si>
    <t>Tiskara Reprint d.o.o.</t>
  </si>
  <si>
    <t>BMD STIL d.o.o.</t>
  </si>
  <si>
    <t>PAP-PROMET d.o.o.</t>
  </si>
  <si>
    <t>Jelen Professional d.o.o.</t>
  </si>
  <si>
    <t>MIAZ- IVANČIĆ d.o.o.</t>
  </si>
  <si>
    <t>Istra Apparatus d.o.o.</t>
  </si>
  <si>
    <t>SAB d.o.o.</t>
  </si>
  <si>
    <t>Simplex d.o.o.</t>
  </si>
  <si>
    <t>MEDITA d.o.o.</t>
  </si>
  <si>
    <t xml:space="preserve">PARKETI ARAMBAŠIĆ d.o.o. </t>
  </si>
  <si>
    <t>Sincro d.o.o.</t>
  </si>
  <si>
    <t>SUNTEC d.o.o.</t>
  </si>
  <si>
    <t>FED d.o.o.</t>
  </si>
  <si>
    <t>FERROSTIL MONT d.o.o.</t>
  </si>
  <si>
    <t>AUTO KUĆA BEBIĆ d.o.o.</t>
  </si>
  <si>
    <t>CEMIX CROATIA d.o.o.</t>
  </si>
  <si>
    <t>BELUPO d.d.</t>
  </si>
  <si>
    <t xml:space="preserve">Recom d.o.o. </t>
  </si>
  <si>
    <t>LEIER-LEITL D.O.O.</t>
  </si>
  <si>
    <t>FRAGMAT H d.o.o.</t>
  </si>
  <si>
    <t xml:space="preserve">KONČAR - Metalne konstrukcije d.o.o. </t>
  </si>
  <si>
    <t xml:space="preserve">Klimaoprema d.d. </t>
  </si>
  <si>
    <t>SPIRAL PIPES TECHNICS d.o.o.</t>
  </si>
  <si>
    <t>BAJKMONT d.o.o.</t>
  </si>
  <si>
    <t>Jedinstvo Kartonaža d.o.o.</t>
  </si>
  <si>
    <t>TVORNICA DOBRE HRANE d.o.o.</t>
  </si>
  <si>
    <t xml:space="preserve">HANJES d.o.o. </t>
  </si>
  <si>
    <t>PRIMABIRO d.o.o.</t>
  </si>
  <si>
    <t>TISKARA ZAGREB D.O.O.</t>
  </si>
  <si>
    <t>Sobočan d.o.o.</t>
  </si>
  <si>
    <t>M.I. Hršak d.o.o.</t>
  </si>
  <si>
    <t>Kircek d.o.o.</t>
  </si>
  <si>
    <t>Spiroflex d.o.o.</t>
  </si>
  <si>
    <t>Fusio d.o.o.</t>
  </si>
  <si>
    <t>Ferokotao d.o.o.</t>
  </si>
  <si>
    <t>GPI Istra d.d.</t>
  </si>
  <si>
    <t>STANIĆ d.o.o.</t>
  </si>
  <si>
    <t>K.D.S. Valentak d.o.o.</t>
  </si>
  <si>
    <t xml:space="preserve">KANDIT d.o.o. </t>
  </si>
  <si>
    <t>EDILTEC d.o.o.</t>
  </si>
  <si>
    <t>TPK Orometal d.d.</t>
  </si>
  <si>
    <t>Santaj plastika d.o.o.</t>
  </si>
  <si>
    <t>Sano d.o.o.</t>
  </si>
  <si>
    <t>TIM Topusko d.o.o.</t>
  </si>
  <si>
    <t xml:space="preserve">Semmelrock d.o.o. </t>
  </si>
  <si>
    <t>PALFINGER PROIZVODNA TEHNOLOGIJA HRVATSKA d.o.o.</t>
  </si>
  <si>
    <t>LEDO plus d.o.o.</t>
  </si>
  <si>
    <t>DELTABLOC Components d.o.o.</t>
  </si>
  <si>
    <t>AQUAESTIL PLUS d.o.o.</t>
  </si>
  <si>
    <t>LOŽ METALPRES d.o.o.</t>
  </si>
  <si>
    <t>LAGER BAŠIĆ d.o.o.</t>
  </si>
  <si>
    <t>SAMOBORKA  d.d.</t>
  </si>
  <si>
    <t>SAMOBORKA d.d.</t>
  </si>
  <si>
    <t>JAMNICA plus d.o.o.</t>
  </si>
  <si>
    <t>SAMOBORKA SPLIT d.o.o.</t>
  </si>
  <si>
    <t>More d.o.o.</t>
  </si>
  <si>
    <t>CEMEX Hrvatska d.d.</t>
  </si>
  <si>
    <t xml:space="preserve">Wienerberger d.o.o. </t>
  </si>
  <si>
    <t xml:space="preserve">Podravka d.d. </t>
  </si>
  <si>
    <t>STS-tech d.o.o.</t>
  </si>
  <si>
    <t xml:space="preserve">Osječka </t>
  </si>
  <si>
    <t>190</t>
  </si>
  <si>
    <t>31207</t>
  </si>
  <si>
    <t>Tenja</t>
  </si>
  <si>
    <t>Gospodarska</t>
  </si>
  <si>
    <t>1</t>
  </si>
  <si>
    <t>40320</t>
  </si>
  <si>
    <t>Mala Subotica</t>
  </si>
  <si>
    <t>Bili Brig</t>
  </si>
  <si>
    <t>3</t>
  </si>
  <si>
    <t>35410</t>
  </si>
  <si>
    <t>Nova Kapela</t>
  </si>
  <si>
    <t xml:space="preserve">Park hrvatskih mučenika </t>
  </si>
  <si>
    <t>4</t>
  </si>
  <si>
    <t>10315</t>
  </si>
  <si>
    <t>Novoselec</t>
  </si>
  <si>
    <t>8. maja</t>
  </si>
  <si>
    <t>46</t>
  </si>
  <si>
    <t>42208</t>
  </si>
  <si>
    <t>Cestica</t>
  </si>
  <si>
    <t>Zagrebaèka ulica</t>
  </si>
  <si>
    <t>60</t>
  </si>
  <si>
    <t>10380</t>
  </si>
  <si>
    <t>Sveti Ivan Zelina</t>
  </si>
  <si>
    <t xml:space="preserve">ULICA NIKOLE TESLE </t>
  </si>
  <si>
    <t>40</t>
  </si>
  <si>
    <t>48260</t>
  </si>
  <si>
    <t>KRIŽEVCI</t>
  </si>
  <si>
    <t xml:space="preserve">Mala Gorica </t>
  </si>
  <si>
    <t>31</t>
  </si>
  <si>
    <t>44250</t>
  </si>
  <si>
    <t>Mala Gorica, Petrinja</t>
  </si>
  <si>
    <t>Ruševje</t>
  </si>
  <si>
    <t>10290</t>
  </si>
  <si>
    <t>Zaprešić</t>
  </si>
  <si>
    <t>Prisoje</t>
  </si>
  <si>
    <t>bb</t>
  </si>
  <si>
    <t>21232</t>
  </si>
  <si>
    <t xml:space="preserve">Prisoje </t>
  </si>
  <si>
    <t>Ivana Meštrovića</t>
  </si>
  <si>
    <t>37</t>
  </si>
  <si>
    <t>35210</t>
  </si>
  <si>
    <t xml:space="preserve">Vrpolje </t>
  </si>
  <si>
    <t xml:space="preserve">Zagrebačka </t>
  </si>
  <si>
    <t>22</t>
  </si>
  <si>
    <t>21204</t>
  </si>
  <si>
    <t>Dugopolje</t>
  </si>
  <si>
    <t>Novačka cesta</t>
  </si>
  <si>
    <t>2</t>
  </si>
  <si>
    <t>10437</t>
  </si>
  <si>
    <t>Rakitje</t>
  </si>
  <si>
    <t xml:space="preserve">Grabrić </t>
  </si>
  <si>
    <t>17</t>
  </si>
  <si>
    <t>10345</t>
  </si>
  <si>
    <t>Gradec</t>
  </si>
  <si>
    <t>Ulica Fausta Vrančića</t>
  </si>
  <si>
    <t>33</t>
  </si>
  <si>
    <t>10410</t>
  </si>
  <si>
    <t>Velika Gorica</t>
  </si>
  <si>
    <t>Podravska ulica</t>
  </si>
  <si>
    <t>42000</t>
  </si>
  <si>
    <t>Varaždin</t>
  </si>
  <si>
    <t>Gospodarska ulica</t>
  </si>
  <si>
    <t>9</t>
  </si>
  <si>
    <t>42202</t>
  </si>
  <si>
    <t>Trnovec Bartolovečki</t>
  </si>
  <si>
    <t xml:space="preserve">Lepirac </t>
  </si>
  <si>
    <t>43000</t>
  </si>
  <si>
    <t>Bjelovar</t>
  </si>
  <si>
    <t>Ulica Ferde Filipovića</t>
  </si>
  <si>
    <t>59</t>
  </si>
  <si>
    <t>F</t>
  </si>
  <si>
    <t>35000</t>
  </si>
  <si>
    <t>Slavonski Brod</t>
  </si>
  <si>
    <t>Mali Erjavec</t>
  </si>
  <si>
    <t>55</t>
  </si>
  <si>
    <t>47280</t>
  </si>
  <si>
    <t>Ozalj</t>
  </si>
  <si>
    <t xml:space="preserve">Martina Divalta </t>
  </si>
  <si>
    <t>322</t>
  </si>
  <si>
    <t>31000</t>
  </si>
  <si>
    <t>Osijek</t>
  </si>
  <si>
    <t>Bana Josipa Jelačića</t>
  </si>
  <si>
    <t>13</t>
  </si>
  <si>
    <t>22000</t>
  </si>
  <si>
    <t>Šibenik</t>
  </si>
  <si>
    <t>Radnička cesta</t>
  </si>
  <si>
    <t>228</t>
  </si>
  <si>
    <t>c</t>
  </si>
  <si>
    <t>10000</t>
  </si>
  <si>
    <t>Zagreb</t>
  </si>
  <si>
    <t>Slavonska avenija</t>
  </si>
  <si>
    <t>24/6</t>
  </si>
  <si>
    <t xml:space="preserve">Radnička cesta </t>
  </si>
  <si>
    <t>173 R</t>
  </si>
  <si>
    <t>Soboli</t>
  </si>
  <si>
    <t>51219</t>
  </si>
  <si>
    <t>Čavle</t>
  </si>
  <si>
    <t>Gornja Obrijež</t>
  </si>
  <si>
    <t>74</t>
  </si>
  <si>
    <t>A</t>
  </si>
  <si>
    <t>34555</t>
  </si>
  <si>
    <t>Pakrac</t>
  </si>
  <si>
    <t xml:space="preserve">Ivetići </t>
  </si>
  <si>
    <t>22310</t>
  </si>
  <si>
    <t>Civljane</t>
  </si>
  <si>
    <t>Zadvorska Ulica II. Odvojak</t>
  </si>
  <si>
    <t>7</t>
  </si>
  <si>
    <t>10257</t>
  </si>
  <si>
    <t>Zadvorsko</t>
  </si>
  <si>
    <t>Mokrice</t>
  </si>
  <si>
    <t>180</t>
  </si>
  <si>
    <t>D</t>
  </si>
  <si>
    <t>49243</t>
  </si>
  <si>
    <t>Oroslavje</t>
  </si>
  <si>
    <t>Obrtnička ulica</t>
  </si>
  <si>
    <t>1A</t>
  </si>
  <si>
    <t>22221</t>
  </si>
  <si>
    <t>Radonić</t>
  </si>
  <si>
    <t>Ulica Petra Preradovića</t>
  </si>
  <si>
    <t>11</t>
  </si>
  <si>
    <t>42240</t>
  </si>
  <si>
    <t>Ivanec</t>
  </si>
  <si>
    <t xml:space="preserve">Rakitovec </t>
  </si>
  <si>
    <t>441,443,447</t>
  </si>
  <si>
    <t>10419</t>
  </si>
  <si>
    <t>Rakitovec</t>
  </si>
  <si>
    <t>Ulica kralja Zvonimira</t>
  </si>
  <si>
    <t>38</t>
  </si>
  <si>
    <t>40323</t>
  </si>
  <si>
    <t>Prelog</t>
  </si>
  <si>
    <t xml:space="preserve">Kalnička </t>
  </si>
  <si>
    <t>63</t>
  </si>
  <si>
    <t>40000</t>
  </si>
  <si>
    <t>Čakovec</t>
  </si>
  <si>
    <t>15</t>
  </si>
  <si>
    <t>Ulica Branitelja Domovinskog rata</t>
  </si>
  <si>
    <t>42230</t>
  </si>
  <si>
    <t>Ludbreg</t>
  </si>
  <si>
    <t>Zakučac</t>
  </si>
  <si>
    <t>21310</t>
  </si>
  <si>
    <t>Omiš</t>
  </si>
  <si>
    <t xml:space="preserve">Osječka ulica </t>
  </si>
  <si>
    <t>178</t>
  </si>
  <si>
    <t>44330</t>
  </si>
  <si>
    <t>Novska</t>
  </si>
  <si>
    <t>Fallerovo šetalište</t>
  </si>
  <si>
    <t xml:space="preserve">Poduzetnička </t>
  </si>
  <si>
    <t>10431</t>
  </si>
  <si>
    <t>Ulica Rijeke Dragonje</t>
  </si>
  <si>
    <t>12</t>
  </si>
  <si>
    <t>52466</t>
  </si>
  <si>
    <t>Novigrad</t>
  </si>
  <si>
    <t>Ulica dr. Franje Tuđmana</t>
  </si>
  <si>
    <t>25</t>
  </si>
  <si>
    <t>23241</t>
  </si>
  <si>
    <t xml:space="preserve">Trg hrvatskih branitelja </t>
  </si>
  <si>
    <t>35435</t>
  </si>
  <si>
    <t>Stara Gradiška</t>
  </si>
  <si>
    <t xml:space="preserve">IVANA SEVERA </t>
  </si>
  <si>
    <t>VARAŽDIN</t>
  </si>
  <si>
    <t>Ulica Kralja Zvonimira</t>
  </si>
  <si>
    <t>44400</t>
  </si>
  <si>
    <t>Glina</t>
  </si>
  <si>
    <t>Zagrebačka</t>
  </si>
  <si>
    <t>K</t>
  </si>
  <si>
    <t>47000</t>
  </si>
  <si>
    <t>Karlovac</t>
  </si>
  <si>
    <t>Ul. Lošinjskih brodograditelja</t>
  </si>
  <si>
    <t>51550</t>
  </si>
  <si>
    <t>Mali Lošinj</t>
  </si>
  <si>
    <t xml:space="preserve">Zagrebačka ulica </t>
  </si>
  <si>
    <t>157</t>
  </si>
  <si>
    <t>44272</t>
  </si>
  <si>
    <t>Lekenik</t>
  </si>
  <si>
    <t>Vukovarska</t>
  </si>
  <si>
    <t>219</t>
  </si>
  <si>
    <t xml:space="preserve">Zrinsko-Frankopanska </t>
  </si>
  <si>
    <t xml:space="preserve">Ulica grada Gospića </t>
  </si>
  <si>
    <t>Blažići</t>
  </si>
  <si>
    <t>23</t>
  </si>
  <si>
    <t>51216</t>
  </si>
  <si>
    <t>Viškovo</t>
  </si>
  <si>
    <t>Ulica Miroslava Krleže</t>
  </si>
  <si>
    <t>Sigetec Ludbreški</t>
  </si>
  <si>
    <t xml:space="preserve">Tugonica </t>
  </si>
  <si>
    <t>49246</t>
  </si>
  <si>
    <t>Marija Bistrica</t>
  </si>
  <si>
    <t>6</t>
  </si>
  <si>
    <t>Mala Švarča</t>
  </si>
  <si>
    <t>209</t>
  </si>
  <si>
    <t xml:space="preserve">Ulica don Frane Bulića </t>
  </si>
  <si>
    <t>64</t>
  </si>
  <si>
    <t>21210</t>
  </si>
  <si>
    <t>Solin</t>
  </si>
  <si>
    <t>Kukuljanovo</t>
  </si>
  <si>
    <t>352</t>
  </si>
  <si>
    <t>51227</t>
  </si>
  <si>
    <t xml:space="preserve">HRVATSKIH PAVLINA </t>
  </si>
  <si>
    <t>84</t>
  </si>
  <si>
    <t>42250</t>
  </si>
  <si>
    <t>LEPOGLAVA</t>
  </si>
  <si>
    <t>Borovljani</t>
  </si>
  <si>
    <t>8</t>
  </si>
  <si>
    <t>G</t>
  </si>
  <si>
    <t>48000</t>
  </si>
  <si>
    <t>Koprivnica</t>
  </si>
  <si>
    <t>Frankopanska ulica</t>
  </si>
  <si>
    <t>89</t>
  </si>
  <si>
    <t>Ulica Antunovac</t>
  </si>
  <si>
    <t>33000</t>
  </si>
  <si>
    <t>Virovitica</t>
  </si>
  <si>
    <t xml:space="preserve">Stjepana Radića </t>
  </si>
  <si>
    <t>43270</t>
  </si>
  <si>
    <t>Veliki Grđevac</t>
  </si>
  <si>
    <t>Ulica Ante Babaje</t>
  </si>
  <si>
    <t>10090</t>
  </si>
  <si>
    <t>Poduzetnička zona Ljubešćica, Gospodarska ulica</t>
  </si>
  <si>
    <t>42222</t>
  </si>
  <si>
    <t>Ljubešćica</t>
  </si>
  <si>
    <t xml:space="preserve">Novaki Petrovinski </t>
  </si>
  <si>
    <t>100</t>
  </si>
  <si>
    <t>10450</t>
  </si>
  <si>
    <t>JASTREBARSKO</t>
  </si>
  <si>
    <t xml:space="preserve">Hratskog proljeća </t>
  </si>
  <si>
    <t xml:space="preserve">Industrijska </t>
  </si>
  <si>
    <t>33520</t>
  </si>
  <si>
    <t>Slatina</t>
  </si>
  <si>
    <t xml:space="preserve">Glavna ulica </t>
  </si>
  <si>
    <t>40306</t>
  </si>
  <si>
    <t>Macinec</t>
  </si>
  <si>
    <t>Mosorska cesta</t>
  </si>
  <si>
    <t>Hum na Sutli</t>
  </si>
  <si>
    <t>203</t>
  </si>
  <si>
    <t>49231</t>
  </si>
  <si>
    <t xml:space="preserve">Jakovljanska ulica </t>
  </si>
  <si>
    <t>10297</t>
  </si>
  <si>
    <t>Jakovlje</t>
  </si>
  <si>
    <t>Sajmišna</t>
  </si>
  <si>
    <t>16</t>
  </si>
  <si>
    <t>40329</t>
  </si>
  <si>
    <t>Kotoriba</t>
  </si>
  <si>
    <t>94</t>
  </si>
  <si>
    <t xml:space="preserve">Borongajska cesta </t>
  </si>
  <si>
    <t>81</t>
  </si>
  <si>
    <t>C</t>
  </si>
  <si>
    <t>195</t>
  </si>
  <si>
    <t>Velika Maslenjača</t>
  </si>
  <si>
    <t>BB</t>
  </si>
  <si>
    <t>43531</t>
  </si>
  <si>
    <t>Maslenjača</t>
  </si>
  <si>
    <t>Trg Franje Tuđmana</t>
  </si>
  <si>
    <t>31511</t>
  </si>
  <si>
    <t>Đurđenovac</t>
  </si>
  <si>
    <t xml:space="preserve">Braće Radića </t>
  </si>
  <si>
    <t>199</t>
  </si>
  <si>
    <t>Mraclin</t>
  </si>
  <si>
    <t xml:space="preserve">Obala Jerka Šižgorića </t>
  </si>
  <si>
    <t>Ulica grada Vukovara</t>
  </si>
  <si>
    <t>10</t>
  </si>
  <si>
    <t>48350</t>
  </si>
  <si>
    <t>Đurđevac</t>
  </si>
  <si>
    <t xml:space="preserve">Josipa Lončara </t>
  </si>
  <si>
    <t>9 i 9A</t>
  </si>
  <si>
    <t xml:space="preserve">Alojza Vulinca </t>
  </si>
  <si>
    <t>28</t>
  </si>
  <si>
    <t>43240</t>
  </si>
  <si>
    <t>Grad Čazma</t>
  </si>
  <si>
    <t>Fučkani</t>
  </si>
  <si>
    <t xml:space="preserve">Brežanci </t>
  </si>
  <si>
    <t>91</t>
  </si>
  <si>
    <t>Apatovec</t>
  </si>
  <si>
    <t>GOSPODARSKA ULICA</t>
  </si>
  <si>
    <t>5</t>
  </si>
  <si>
    <t>LUDBREG</t>
  </si>
  <si>
    <t>Varaždinska ulica</t>
  </si>
  <si>
    <t>90</t>
  </si>
  <si>
    <t>42220</t>
  </si>
  <si>
    <t>Novi Marof</t>
  </si>
  <si>
    <t xml:space="preserve">Ulica Zagorske brigade </t>
  </si>
  <si>
    <t>49222</t>
  </si>
  <si>
    <t>142</t>
  </si>
  <si>
    <t>31540</t>
  </si>
  <si>
    <t>Donji Miholjac</t>
  </si>
  <si>
    <t xml:space="preserve">Pakračka ulica </t>
  </si>
  <si>
    <t>Kućanska</t>
  </si>
  <si>
    <t>Rimski put</t>
  </si>
  <si>
    <t>E</t>
  </si>
  <si>
    <t>10360</t>
  </si>
  <si>
    <t>Sesvete, Zagreb</t>
  </si>
  <si>
    <t>Pešćeno</t>
  </si>
  <si>
    <t>49282</t>
  </si>
  <si>
    <t>Konjščina</t>
  </si>
  <si>
    <t xml:space="preserve">dr. Franje Tuđmana </t>
  </si>
  <si>
    <t>77</t>
  </si>
  <si>
    <t>Sveta Nedjelja</t>
  </si>
  <si>
    <t>Braće Radić</t>
  </si>
  <si>
    <t>40319</t>
  </si>
  <si>
    <t>Belica</t>
  </si>
  <si>
    <t xml:space="preserve">Ulica Silvija Strahimira Kranjčevića </t>
  </si>
  <si>
    <t>Zlatar</t>
  </si>
  <si>
    <t>52333</t>
  </si>
  <si>
    <t>Potpićan</t>
  </si>
  <si>
    <t>Petra Preradovića</t>
  </si>
  <si>
    <t>108 i 110</t>
  </si>
  <si>
    <t>43500</t>
  </si>
  <si>
    <t>Daruvar</t>
  </si>
  <si>
    <t>Sjeverna ulica</t>
  </si>
  <si>
    <t>35208</t>
  </si>
  <si>
    <t>Gornja Vrba</t>
  </si>
  <si>
    <t>GRABI</t>
  </si>
  <si>
    <t>POLIČNIK</t>
  </si>
  <si>
    <t>Požeška Koprivnica</t>
  </si>
  <si>
    <t>14</t>
  </si>
  <si>
    <t>34310</t>
  </si>
  <si>
    <t>Pleternica</t>
  </si>
  <si>
    <t>Kukuljanovo 385</t>
  </si>
  <si>
    <t>385</t>
  </si>
  <si>
    <t>Industrijska ulica</t>
  </si>
  <si>
    <t>Pribislavec</t>
  </si>
  <si>
    <t xml:space="preserve">Dugoselska ulica </t>
  </si>
  <si>
    <t>e</t>
  </si>
  <si>
    <t>10372</t>
  </si>
  <si>
    <t>Rugvica</t>
  </si>
  <si>
    <t>Prilaz dr. Franje Tuđmana</t>
  </si>
  <si>
    <t>49210</t>
  </si>
  <si>
    <t>Zabok</t>
  </si>
  <si>
    <t>51</t>
  </si>
  <si>
    <t>Danica</t>
  </si>
  <si>
    <t xml:space="preserve">Kamenarka </t>
  </si>
  <si>
    <t xml:space="preserve">Zagreb </t>
  </si>
  <si>
    <t>42204</t>
  </si>
  <si>
    <t>Turčin</t>
  </si>
  <si>
    <t>Donja Pačetina</t>
  </si>
  <si>
    <t>49223</t>
  </si>
  <si>
    <t>Sveti Križ Začretje</t>
  </si>
  <si>
    <t>Fallerovo Šetalište</t>
  </si>
  <si>
    <t xml:space="preserve">Gradna </t>
  </si>
  <si>
    <t>78</t>
  </si>
  <si>
    <t>a</t>
  </si>
  <si>
    <t>10430</t>
  </si>
  <si>
    <t>Samobor</t>
  </si>
  <si>
    <t>DR. FRANJE TUĐMANA</t>
  </si>
  <si>
    <t>21270</t>
  </si>
  <si>
    <t>ZAGVOZD</t>
  </si>
  <si>
    <t>Ognjena Price</t>
  </si>
  <si>
    <t>44000</t>
  </si>
  <si>
    <t>Sisak</t>
  </si>
  <si>
    <t>Rudarska</t>
  </si>
  <si>
    <t>Industrijska ulica I</t>
  </si>
  <si>
    <t>Trnovec</t>
  </si>
  <si>
    <t>Zrinsko-Frankopanska ulica</t>
  </si>
  <si>
    <t xml:space="preserve">RADNIČKA CESTA </t>
  </si>
  <si>
    <t>210</t>
  </si>
  <si>
    <t>ZAGREB</t>
  </si>
  <si>
    <t xml:space="preserve">Slatine </t>
  </si>
  <si>
    <t>18</t>
  </si>
  <si>
    <t>40315</t>
  </si>
  <si>
    <t>Mursko Središće</t>
  </si>
  <si>
    <t>Božidara Adžije</t>
  </si>
  <si>
    <t>Ivanovo Polje</t>
  </si>
  <si>
    <t>B</t>
  </si>
  <si>
    <t>Ljudevita Gaja</t>
  </si>
  <si>
    <t>Buići</t>
  </si>
  <si>
    <t>52440</t>
  </si>
  <si>
    <t xml:space="preserve">Kolodvorska ulica </t>
  </si>
  <si>
    <t>Donji Kraljevec</t>
  </si>
  <si>
    <t>Burići</t>
  </si>
  <si>
    <t>52352</t>
  </si>
  <si>
    <t>Kanfanar</t>
  </si>
  <si>
    <t>22 i 22A</t>
  </si>
  <si>
    <t>Zagrebačka ulica</t>
  </si>
  <si>
    <t>105</t>
  </si>
  <si>
    <t>10370</t>
  </si>
  <si>
    <t>Gračec</t>
  </si>
  <si>
    <t>VUKOVARSKA CESTA</t>
  </si>
  <si>
    <t>239</t>
  </si>
  <si>
    <t>Varaždinska</t>
  </si>
  <si>
    <t>Lepoglava</t>
  </si>
  <si>
    <t xml:space="preserve">Milana Prpića </t>
  </si>
  <si>
    <t>118</t>
  </si>
  <si>
    <t>Sunčana</t>
  </si>
  <si>
    <t>31550</t>
  </si>
  <si>
    <t>Valpovo</t>
  </si>
  <si>
    <t>Industrijska cesta</t>
  </si>
  <si>
    <t>44317</t>
  </si>
  <si>
    <t>Popovača</t>
  </si>
  <si>
    <t>Školska</t>
  </si>
  <si>
    <t>35</t>
  </si>
  <si>
    <t>Otok Oštarski</t>
  </si>
  <si>
    <t>47300</t>
  </si>
  <si>
    <t>Otok Oštarijski</t>
  </si>
  <si>
    <t>LUČICE</t>
  </si>
  <si>
    <t>51300</t>
  </si>
  <si>
    <t>DELNICE</t>
  </si>
  <si>
    <t xml:space="preserve">Marijana Čavića </t>
  </si>
  <si>
    <t>Turčišće</t>
  </si>
  <si>
    <t>106F</t>
  </si>
  <si>
    <t>40318</t>
  </si>
  <si>
    <t>Kolodvorska</t>
  </si>
  <si>
    <t>24</t>
  </si>
  <si>
    <t>Antuna Muhvića</t>
  </si>
  <si>
    <t>52</t>
  </si>
  <si>
    <t>51303</t>
  </si>
  <si>
    <t>Plešce</t>
  </si>
  <si>
    <t>Trgovačka</t>
  </si>
  <si>
    <t>10255</t>
  </si>
  <si>
    <t>Donji Stupnik</t>
  </si>
  <si>
    <t>Ulica Nikole Šubića Zrinskog</t>
  </si>
  <si>
    <t>Celine</t>
  </si>
  <si>
    <t>54</t>
  </si>
  <si>
    <t>10453</t>
  </si>
  <si>
    <t>Gorica Svetojanska</t>
  </si>
  <si>
    <t>Vladimira Nazora</t>
  </si>
  <si>
    <t>57</t>
  </si>
  <si>
    <t>10451</t>
  </si>
  <si>
    <t>Pisarovina</t>
  </si>
  <si>
    <t>Prisike</t>
  </si>
  <si>
    <t>19</t>
  </si>
  <si>
    <t>21203</t>
  </si>
  <si>
    <t>GORNJI MUĆ</t>
  </si>
  <si>
    <t xml:space="preserve">Kuštani </t>
  </si>
  <si>
    <t>48214</t>
  </si>
  <si>
    <t>Sveti Ivan Žabno</t>
  </si>
  <si>
    <t>Cesta dr. Franje Tuđmana</t>
  </si>
  <si>
    <t>45</t>
  </si>
  <si>
    <t>21212</t>
  </si>
  <si>
    <t>Kaštel Sućurac</t>
  </si>
  <si>
    <t>Huzjanova</t>
  </si>
  <si>
    <t>Grad Zagreb</t>
  </si>
  <si>
    <t>Salonitanska</t>
  </si>
  <si>
    <t>Nikole Tesle</t>
  </si>
  <si>
    <t>31400</t>
  </si>
  <si>
    <t>Đakovo</t>
  </si>
  <si>
    <t>Industrijska zona Danica - Ulica Danica; Đelekovečka cesta</t>
  </si>
  <si>
    <t>6A, 12, 14; 21</t>
  </si>
  <si>
    <t>Ante Starčevića</t>
  </si>
  <si>
    <t>32</t>
  </si>
  <si>
    <t>Biškupečka ulica</t>
  </si>
  <si>
    <t>Ul. Bana Josipa Jelačića</t>
  </si>
  <si>
    <t>Ulica Svetog Josipa Radnika</t>
  </si>
  <si>
    <t>Street</t>
  </si>
  <si>
    <t>Addition to the number</t>
  </si>
  <si>
    <t>Postal code</t>
  </si>
  <si>
    <t>Place</t>
  </si>
  <si>
    <t xml:space="preserve">Poznanovec </t>
  </si>
  <si>
    <t>Topusko</t>
  </si>
  <si>
    <t xml:space="preserve">Buići </t>
  </si>
  <si>
    <t>Ruščica</t>
  </si>
  <si>
    <t xml:space="preserve">Trnovec </t>
  </si>
  <si>
    <t>Poličnik</t>
  </si>
  <si>
    <t>Kerestinac</t>
  </si>
  <si>
    <t>no delay Identified</t>
  </si>
  <si>
    <t>The project activity of investing in the energy efficiency of replacing the wheel mill, air compressor, vacuum pumps, robots for packing bricks,  lighting systems, remote mesurment contro has been completed. The project activity of RES  (photovoltaic power plants) has been completed</t>
  </si>
  <si>
    <t>Complete</t>
  </si>
  <si>
    <t>BRAVARIJA IVANIĆ d.o.o.</t>
  </si>
  <si>
    <t>KNAUF d.o.o.</t>
  </si>
  <si>
    <t>Tep  d.o.o.</t>
  </si>
  <si>
    <t>MARING d.o.o.</t>
  </si>
  <si>
    <t>Jgl d.d.</t>
  </si>
  <si>
    <t>OBSESEO PLAST d.o.o.</t>
  </si>
  <si>
    <t>POS-PLAST d.o.o.</t>
  </si>
  <si>
    <t>NEXE d.d.</t>
  </si>
  <si>
    <t>DALEKOVOD OSO d.o.o.</t>
  </si>
  <si>
    <t>IM-COMMERCE, d.o.o.</t>
  </si>
  <si>
    <t>INTRA LIGHTING d.o.o.</t>
  </si>
  <si>
    <t>EURO ARMKO d.o.o</t>
  </si>
  <si>
    <t>AGROPROTEINKA d.d.</t>
  </si>
  <si>
    <t>HRVATSKA INDUSTRIJA ŠEĆERA d.d.</t>
  </si>
  <si>
    <t>Adriateh d.o.o.</t>
  </si>
  <si>
    <t>Monaris d.o.o.</t>
  </si>
  <si>
    <t>OBLIKOVANJE PROSTORA d.o.o.</t>
  </si>
  <si>
    <t>CONTY PLUS d.o.o.</t>
  </si>
  <si>
    <t>BJELIN OTOK d.o.o.</t>
  </si>
  <si>
    <t>ELKA d.o.o.</t>
  </si>
  <si>
    <t>BE-TO KARLOVAC d.o.o.</t>
  </si>
  <si>
    <t>BDF SERVIS d.o.o.</t>
  </si>
  <si>
    <t>IREKS AROMA d.o.o.</t>
  </si>
  <si>
    <t>Podravka d.d.</t>
  </si>
  <si>
    <t>Petričević d.o.o.</t>
  </si>
  <si>
    <t>Energo Tehna d.o.o.</t>
  </si>
  <si>
    <t>Miho Vrlić, vlasnik obrta "Vrlić III"</t>
  </si>
  <si>
    <t>Kostwein - proizvodnja strojeva d.o.o.</t>
  </si>
  <si>
    <t>BABIĆ PEKARA d.o.o.</t>
  </si>
  <si>
    <t>Tehnoguma d.o.o.</t>
  </si>
  <si>
    <t>Omega d.o.o.</t>
  </si>
  <si>
    <t>Brodogradilište Punat d.o.o.</t>
  </si>
  <si>
    <t>KRAŠ d.d.</t>
  </si>
  <si>
    <t>CESTORAD d.o.o.</t>
  </si>
  <si>
    <t>LPT d.o.o.</t>
  </si>
  <si>
    <t>FERRO-PREIS d.o.o.</t>
  </si>
  <si>
    <t>Coca-Cola HBC Hrvatska d.o.o.</t>
  </si>
  <si>
    <t>Drvna Industrija Spačva d.d.</t>
  </si>
  <si>
    <t>KOKA d.o.o.</t>
  </si>
  <si>
    <t>SMW d.o.o.</t>
  </si>
  <si>
    <t>AD Plastik d.d.</t>
  </si>
  <si>
    <t>HS PRODUKT d.o.o.</t>
  </si>
  <si>
    <t>Rakitnica</t>
  </si>
  <si>
    <t>Polje</t>
  </si>
  <si>
    <t>Pristava Krapinska</t>
  </si>
  <si>
    <t>Krapina</t>
  </si>
  <si>
    <t>Vrhi Pregradski</t>
  </si>
  <si>
    <t>Pregrada</t>
  </si>
  <si>
    <t>Vrbovec</t>
  </si>
  <si>
    <t>Tajnovac</t>
  </si>
  <si>
    <t>Vukomerička ulica</t>
  </si>
  <si>
    <t>Svetog Fabijana</t>
  </si>
  <si>
    <t>Brinje</t>
  </si>
  <si>
    <t>Moslavačka ulica</t>
  </si>
  <si>
    <t>Čazma</t>
  </si>
  <si>
    <t>Konjšćina</t>
  </si>
  <si>
    <t>Strojarska cesta</t>
  </si>
  <si>
    <t>Sesvetski Kraljevec</t>
  </si>
  <si>
    <t>Matije Gupca</t>
  </si>
  <si>
    <t>Sveta Nedelja</t>
  </si>
  <si>
    <t>Gornja Stubica</t>
  </si>
  <si>
    <t>Donji Muć</t>
  </si>
  <si>
    <t>Martina Divalta</t>
  </si>
  <si>
    <t>Karlovačka cesta</t>
  </si>
  <si>
    <t>Lučko</t>
  </si>
  <si>
    <t>Poslovni park Karlovac</t>
  </si>
  <si>
    <t>Duga Resa</t>
  </si>
  <si>
    <t>Ulica Skorotinci</t>
  </si>
  <si>
    <t>Otok</t>
  </si>
  <si>
    <t>Koledovčina</t>
  </si>
  <si>
    <t>107/4</t>
  </si>
  <si>
    <t>Trešnjevka</t>
  </si>
  <si>
    <t>Jastrebarsko</t>
  </si>
  <si>
    <t>Ungarija</t>
  </si>
  <si>
    <t>Industrijska zona Danica, Ulica Danica</t>
  </si>
  <si>
    <t>Đakovačka</t>
  </si>
  <si>
    <t>Stari Mikanovci</t>
  </si>
  <si>
    <t>Donje selo, Visočani</t>
  </si>
  <si>
    <t>Ston</t>
  </si>
  <si>
    <t>Kopilica</t>
  </si>
  <si>
    <t>Split</t>
  </si>
  <si>
    <t>Breznica</t>
  </si>
  <si>
    <t>Breznički Hum</t>
  </si>
  <si>
    <t>Obala</t>
  </si>
  <si>
    <t>Punat</t>
  </si>
  <si>
    <t>Ravnice</t>
  </si>
  <si>
    <t>Zalužje</t>
  </si>
  <si>
    <t>Vinkovci</t>
  </si>
  <si>
    <t>Hrupine</t>
  </si>
  <si>
    <t>Ulica dr. Tome Bratkovića</t>
  </si>
  <si>
    <t>Sachsova ulica</t>
  </si>
  <si>
    <t>Duga ulica</t>
  </si>
  <si>
    <t>Ulica Zvonka Bušića</t>
  </si>
  <si>
    <t>Sibinj</t>
  </si>
  <si>
    <t>Ulica svetog  Josipa Radnika</t>
  </si>
  <si>
    <t>Matoševa ulica</t>
  </si>
  <si>
    <t>Cesta dr. F. Tuđmana</t>
  </si>
  <si>
    <t>Put Kave</t>
  </si>
  <si>
    <t>Mirka Bogovića</t>
  </si>
  <si>
    <t>L</t>
  </si>
  <si>
    <t>n</t>
  </si>
  <si>
    <t>J</t>
  </si>
  <si>
    <t>Knin</t>
  </si>
  <si>
    <t>Našice</t>
  </si>
  <si>
    <t>Umag</t>
  </si>
  <si>
    <t>Reference of the call for beneficiaries</t>
  </si>
  <si>
    <t>MF-2023-1-1</t>
  </si>
  <si>
    <t>MF-2024-1-1</t>
  </si>
  <si>
    <t>Dilj d.o.o.</t>
  </si>
  <si>
    <t>HEINEKEN HRVATSKA d.o.o.</t>
  </si>
  <si>
    <t>Plastform d.o.o.</t>
  </si>
  <si>
    <t>TŽV GREDELJ d.o.o.</t>
  </si>
  <si>
    <t>CEMEX HRVATSKA d.d.</t>
  </si>
  <si>
    <t>Solana Pag d.o.o.</t>
  </si>
  <si>
    <t>CHROMOS AGRO d.o.o.</t>
  </si>
  <si>
    <t xml:space="preserve">FI.-MA. d.o.o. </t>
  </si>
  <si>
    <t>Vindija d.d. Varaždin</t>
  </si>
  <si>
    <t>MF-2024-2-1</t>
  </si>
  <si>
    <t>N/p</t>
  </si>
  <si>
    <t>Braće Radića</t>
  </si>
  <si>
    <t>Dubovac</t>
  </si>
  <si>
    <t>Šećerana ulica</t>
  </si>
  <si>
    <t>Županja</t>
  </si>
  <si>
    <t xml:space="preserve">Kompolje </t>
  </si>
  <si>
    <t>Kompolje</t>
  </si>
  <si>
    <t>Vukomerečka cesta</t>
  </si>
  <si>
    <t>Ulica grada Gospića</t>
  </si>
  <si>
    <t xml:space="preserve">Salonitanska ulica </t>
  </si>
  <si>
    <t>np</t>
  </si>
  <si>
    <t>Zadarska ulica</t>
  </si>
  <si>
    <t>Pag</t>
  </si>
  <si>
    <t>n/p</t>
  </si>
  <si>
    <t xml:space="preserve">Kralja Petra Svačića </t>
  </si>
  <si>
    <t>Nova Gradiška</t>
  </si>
  <si>
    <t>Međimurska ulica</t>
  </si>
  <si>
    <t>N/P</t>
  </si>
  <si>
    <t>MF 2024-1 HR 0-001</t>
  </si>
  <si>
    <t>MF 2024-1 HR 0-002</t>
  </si>
  <si>
    <t>Tender ongoing</t>
  </si>
  <si>
    <t>https://mzozt.gov.hr/o-ministarstvu-1065/djelokrug/uprava-za-klimatske-aktivnosti-1879/modernizacijski-fond/9095</t>
  </si>
  <si>
    <t xml:space="preserve">
For investments other than schemes: 
identified or expected changes in eligible costs, technology applied or results of an investment</t>
  </si>
  <si>
    <r>
      <rPr>
        <b/>
        <sz val="12"/>
        <rFont val="Calibri"/>
        <family val="2"/>
        <charset val="238"/>
        <scheme val="minor"/>
      </rPr>
      <t>Total realised</t>
    </r>
    <r>
      <rPr>
        <sz val="12"/>
        <rFont val="Calibri"/>
        <family val="2"/>
        <charset val="238"/>
        <scheme val="minor"/>
      </rPr>
      <t xml:space="preserve"> investment costs/total volume of the scheme/project with VAT in EUR was 6.194.149,15 €</t>
    </r>
  </si>
  <si>
    <t>YES, 2022</t>
  </si>
  <si>
    <t>Signing Contract delay indentified and possible discontinued investment. Deadline for contract signing is 9 October 2025 .</t>
  </si>
  <si>
    <t>HR 02
HR 03
HR 05
HR 06</t>
  </si>
  <si>
    <t>Scheme contributes to Integrated National Energy and Climate Plan for the Republic of Croatia for the period 2021-2030 (NECP), in particular in regard to decarbonisation, with reducing the GHG emissions as well as energy efficiency objectives in transport sector.</t>
  </si>
  <si>
    <t>Use of geothermal energy in destrict heating network</t>
  </si>
  <si>
    <t>The investment proposal will be for priority scheme for use of geothermal energy for production of energy for heat production in the existing district heating networks with aim of replacing fossil fuels use.</t>
  </si>
  <si>
    <t>Scheme contributes to Integrated National Energy and Climate Plan for the Republic of Croatia for the period 2021-2030 (NECP), in particular in regard to decarbonisation, with reducing the GHG emissions and increasing the share of renewable energy in final energy consumption, as well as energy security objectives.</t>
  </si>
  <si>
    <t>Waste to energy</t>
  </si>
  <si>
    <t>The investment proposal will be for priority scheme for combined heat and power plants from RDF in waste managment centers.</t>
  </si>
  <si>
    <t>Scheme contributes to Integrated National Energy and Climate Plan for the Republic of Croatia for the period 2021-2030 (NECP), in particular in regard to decarbonisation, with reducing the GHG emissions and increasing the share of renewable energy in final energy consumption, as well as energy efficiency and energy security objectives.</t>
  </si>
  <si>
    <t>HR 02
HR 03
HR 05
HR 07</t>
  </si>
  <si>
    <t>The projet contributes to Integrated National Energy and Climate Plan for the Republic of Croatia for the period 2021-2030 (NECP), in particular in regard to decarbonisation and internal energy market, enabling further incorporation of renewable energy sources in the energy system.</t>
  </si>
  <si>
    <t>Use of RES in industry</t>
  </si>
  <si>
    <t xml:space="preserve">The investment proposal is for priority scheme for RES for self consumption for manufacturing industry in Croatia, where support will be given for construction of RES  instalations at manufacturing plants.
</t>
  </si>
  <si>
    <t>Scheme contributes to Integrated National Energy and Climate Plan for the Republic of Croatia for the period 2021-2030 (NECP), in particular in regard to decarbonisation, with reducing the GHG emissions and increasing the share of renewable energy in final energy consumptions.</t>
  </si>
  <si>
    <t xml:space="preserve">Energy efficiency with ODS removal </t>
  </si>
  <si>
    <t xml:space="preserve">The investment proposal is for a priority scheme for energy efficieny measure targeting the replacement of equipment with ODS (prior to 2015) with new equipment working with 
natural refrigerants.
</t>
  </si>
  <si>
    <t>Energy efficieny in modernisation of transmission network</t>
  </si>
  <si>
    <t xml:space="preserve">The investment proposal is for a priority scheme for energy efficieny measure targeting the modernisation of transmission network 
</t>
  </si>
  <si>
    <t>Within Call for proposal MF-2024-2-1 a legal commitment with 13 projects proponents were made  for 14 projects with a total value of 57,515,309 euros and indicators presented accordingly. Stll there are complaints that have not been resolved.</t>
  </si>
  <si>
    <t>HR 02
HR 03
HR 05
HR 03</t>
  </si>
  <si>
    <t>HR 02
HR 03
HR 05
HR 04</t>
  </si>
  <si>
    <t>HR 02
HR 03
HR 05
HR 05</t>
  </si>
  <si>
    <t>MF 2025-1 HR 0-001 Decarbonization and modernisation of district heating sector</t>
  </si>
  <si>
    <t xml:space="preserve">The investment proposal is for a priority scheme for generation and use of thermal energy for self consumption for district heating sector. 
</t>
  </si>
  <si>
    <t>Investment is confirmed by EIB under MF 2025-1 HR 0-001.</t>
  </si>
  <si>
    <t>Scheme contributes to Integrated National Energy and Climate Plan for the Republic of Croatia for the period 2021-2030 (NECP), in particular in regard to decarbonisation, with reducing the GHG emissions as well as energy efficiency dimension.</t>
  </si>
  <si>
    <t>Ministry of environmental protection and green transition,  ( together with Ministry of economy and Environmental Protection and Energy Efficiency Fund)</t>
  </si>
  <si>
    <t>Ministry of environmental protection and green transition,  (together with Ministry of economy and Environmental Protection and Energy Efficiency Fund)</t>
  </si>
  <si>
    <t>The investment proposal will be for a priority scheme for public deployment of battery trains in Croatia.</t>
  </si>
  <si>
    <t>Scheme contributes to Integrated National Energy and Climate Plan for the Republic of Croatia for the period 2021-2030 (NECP), in particular in regard to decarbonisation, with reducing the GHG emissions.</t>
  </si>
  <si>
    <t>Investment in battery trains</t>
  </si>
  <si>
    <t>MF 2025-1 HR 0-002
Investing in road transport with zero emissions</t>
  </si>
  <si>
    <t>Investment is confirmed by EIB under MF 2025-1 HR 0-002</t>
  </si>
  <si>
    <t>The investment proposal will be for a priority scheme for incentivizing and supporting deployment of clean vehicles.</t>
  </si>
  <si>
    <t>The investment proposal will be for a priority scheme for incentivizing and supporting deployment of clean vehicles by using financial loans.</t>
  </si>
  <si>
    <t>MF 2025-1 HR 0-003
Investing in transport with zero emissions -financial instruments</t>
  </si>
  <si>
    <t>Investment is confirmed by EIB under MF 2025-1 HR 0-003</t>
  </si>
  <si>
    <t>April 17 2025
April 28 2025</t>
  </si>
  <si>
    <t>Consultations were carried out by requesting opinions on the draft Annual Report and at a meeting of the Committee for Planning Investments from the Modernisation Fund.</t>
  </si>
  <si>
    <t xml:space="preserve"> For the purpose of consulting with relevant stakeholders, a broader meeting was held, following which, in addition to the members of the Committee, representatives of this Ministry responsible for sustainable waste management and representatives responsible for the implementation of EU projects were invited to the meeting. Representatives of the Ministry of the Sea, Transport and Infrastructure, the Ministry of Physical Planning, Construction and State Property, the Ministry of Agriculture, Forestry and Fisheries, and the Ministry of Regional Development and European Union Funds were also invited to the meeting.</t>
  </si>
  <si>
    <t>within NECP consultation in 2023 and 2024</t>
  </si>
  <si>
    <t>During the consultation process, opinions were received from all requested stakeholders except the Ministry of Physical Planning, Construction and State Property.</t>
  </si>
  <si>
    <t>pending, it is planned to submitt investment proposal in September 2025</t>
  </si>
  <si>
    <t>pending, it is planned to submitt investment proposal in August 2025</t>
  </si>
  <si>
    <t>Ministry of environmental protection and green transition,  (together with   Ministry of economy and Environmental Protection and Energy Efficiency Fund)</t>
  </si>
  <si>
    <t>pending, it is planned to submitt investment proposal in 2027</t>
  </si>
  <si>
    <t>The Scheme will be based on Regional Aid in accordance with the GBER, as a result of which co-financing of up to 85% is expected.
For now, the MF funds are intended for three locations, but it is possible to include additional locations (Virovitica, Bjelovar, Karlovac).</t>
  </si>
  <si>
    <t>The Scheme is being prepared in cooperation with the Ministry of the Sea, Transport and Infrastructure and is at a high level of readiness. The Scheme holder would be HŽ Infrastructure, which has a special status regarding state aid.</t>
  </si>
  <si>
    <t>The investment will be proposed again after the realization of funds from the NPOO intended for renewable energy sources for industry. Plan to further encourage battery systems in future investments.</t>
  </si>
  <si>
    <t>pending, it is planned to submitt investment proposal in 2028</t>
  </si>
  <si>
    <t>The Modernization Fund funds would be allocated to HEP ODS d.o.o. in the amount of 50% of the project value.</t>
  </si>
  <si>
    <t>The Modernization Fund funds would be allocated to HOPS d.d. in the amount of 50% of the project value.</t>
  </si>
  <si>
    <t>pending, it is planned to submitt investment proposal in 2028-2030</t>
  </si>
  <si>
    <t>Total value od the Scheme is estmated. The scheme will be prepared according GBER and it will be intended for warehouses, shopping centers, cold storage.</t>
  </si>
  <si>
    <t>The Scheme is being moved from September 2025 to 2027 because there are no ready projects at this time. Total value od the Scheme is estmated it will be prepared according GBER.</t>
  </si>
  <si>
    <t>The Call for proposals planned to be published April 30 2025 and the indicators listed are data from the Investment Program, which is subject to change and will only be precisely defined once the projects are implemented.</t>
  </si>
  <si>
    <t>At this time we have no information about possible changes.</t>
  </si>
  <si>
    <t>Tender delay indentified, but expected to give legal commitmentto at least one project proponent till June 8 2025 because they are in high level of readiness.</t>
  </si>
  <si>
    <t>Tender delay indentified</t>
  </si>
  <si>
    <t>Construction of 400kV transmission network</t>
  </si>
  <si>
    <t>The investment proposal would be a priority project for constrution of 400kV transmission network in order to enable introduction of RES in the grid.</t>
  </si>
  <si>
    <t>Not started</t>
  </si>
  <si>
    <t>The Program has led to the announcement of two Calls for proposals MF-2023-1-1 and MF-2024-1-1.
Under the Call MF-2023-1-1, 160 projects have been contracted and the decision-making process for 5 lawsuits filed requesting funds in the amount of 3,926,126.67 euros of MF grant is underway. In 2024, 9,569,242.43 euros were paid for 51 completed projects. There are now 108 projects underway, with 10,903,586.29 euros paid in 2024, and one project was canceled. Under the Call MF-2024-1-1, for 49 projects the Ministry entered legal committment with project proponents (Decisions) with a note that filled complanits have not yet been solved. The cumulative values are shown at the level of 209 projects, and the achieved indicators indicate the values reached in 2024 based on finished projects.</t>
  </si>
  <si>
    <t>A legal commitment was made with the Ministry's Decision signed on 10 October 2023. The IE Energy has not secured its own financial resources for the implementation of the project, so the contract has not been signed so far.</t>
  </si>
  <si>
    <r>
      <rPr>
        <u/>
        <sz val="11"/>
        <rFont val="Calibri"/>
        <family val="2"/>
        <scheme val="minor"/>
      </rPr>
      <t xml:space="preserve">This template for annual reports provides 3 worksheets:
</t>
    </r>
    <r>
      <rPr>
        <sz val="11"/>
        <rFont val="Calibri"/>
        <family val="2"/>
        <scheme val="minor"/>
      </rPr>
      <t xml:space="preserve">
1. The worksheet labeled</t>
    </r>
    <r>
      <rPr>
        <i/>
        <sz val="11"/>
        <rFont val="Calibri"/>
        <family val="2"/>
        <scheme val="minor"/>
      </rPr>
      <t xml:space="preserve"> </t>
    </r>
    <r>
      <rPr>
        <b/>
        <i/>
        <sz val="11"/>
        <rFont val="Calibri"/>
        <family val="2"/>
        <scheme val="minor"/>
      </rPr>
      <t>'Introduction'</t>
    </r>
    <r>
      <rPr>
        <sz val="11"/>
        <rFont val="Calibri"/>
        <family val="2"/>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rFont val="Calibri"/>
        <family val="2"/>
        <scheme val="minor"/>
      </rPr>
      <t>'Annual Report'</t>
    </r>
    <r>
      <rPr>
        <sz val="11"/>
        <rFont val="Calibri"/>
        <family val="2"/>
        <scheme val="minor"/>
      </rPr>
      <t xml:space="preserve"> you will find a request for information according to </t>
    </r>
    <r>
      <rPr>
        <b/>
        <sz val="11"/>
        <rFont val="Calibri"/>
        <family val="2"/>
        <scheme val="minor"/>
      </rPr>
      <t>Annex II of the Implementing Regulation (EU) 2020/1001</t>
    </r>
    <r>
      <rPr>
        <sz val="11"/>
        <rFont val="Calibri"/>
        <family val="2"/>
        <scheme val="minor"/>
      </rPr>
      <t xml:space="preserve">. The requested information is categorised into 6 categories.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</si>
</sst>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0\ &quot;MWh&quot;"/>
    <numFmt numFmtId="166" formatCode="0.00\ &quot;tCO2&quot;"/>
    <numFmt numFmtId="167" formatCode="0.00\ &quot;€/tCO2&quot;"/>
    <numFmt numFmtId="168" formatCode="0.00\ &quot;MW&quot;\ "/>
    <numFmt numFmtId="169" formatCode="#,##0.00\ &quot;€&quot;"/>
  </numFmts>
  <fonts count="41"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sz val="11"/>
      <color rgb="FF000000"/>
      <name val="Calibri"/>
      <family val="2"/>
      <charset val="238"/>
      <scheme val="minor"/>
    </font>
    <font>
      <i/>
      <sz val="11"/>
      <color rgb="FF000000"/>
      <name val="Calibri"/>
      <family val="2"/>
      <charset val="238"/>
      <scheme val="minor"/>
    </font>
    <font>
      <b/>
      <i/>
      <sz val="11"/>
      <color rgb="FF000000"/>
      <name val="Calibri"/>
      <family val="2"/>
      <charset val="238"/>
      <scheme val="minor"/>
    </font>
    <font>
      <b/>
      <sz val="11"/>
      <color rgb="FF000000"/>
      <name val="Calibri"/>
      <family val="2"/>
      <charset val="238"/>
      <scheme val="minor"/>
    </font>
    <font>
      <sz val="16"/>
      <color theme="1"/>
      <name val="Calibri"/>
      <family val="2"/>
      <scheme val="minor"/>
    </font>
    <font>
      <sz val="12"/>
      <name val="Calibri"/>
      <family val="2"/>
      <charset val="238"/>
      <scheme val="minor"/>
    </font>
    <font>
      <sz val="11"/>
      <color rgb="FFFF0000"/>
      <name val="Calibri"/>
      <family val="2"/>
      <charset val="238"/>
      <scheme val="minor"/>
    </font>
    <font>
      <sz val="12"/>
      <color rgb="FF00B0F0"/>
      <name val="Calibri"/>
      <family val="2"/>
      <charset val="238"/>
      <scheme val="minor"/>
    </font>
    <font>
      <sz val="11"/>
      <color rgb="FF00B0F0"/>
      <name val="Calibri"/>
      <family val="2"/>
      <charset val="238"/>
      <scheme val="minor"/>
    </font>
    <font>
      <b/>
      <sz val="12"/>
      <name val="Calibri"/>
      <family val="2"/>
      <charset val="238"/>
      <scheme val="minor"/>
    </font>
    <font>
      <i/>
      <sz val="11"/>
      <name val="Calibri"/>
      <family val="2"/>
      <scheme val="minor"/>
    </font>
    <font>
      <b/>
      <i/>
      <sz val="11"/>
      <name val="Calibri"/>
      <family val="2"/>
      <scheme val="minor"/>
    </font>
    <font>
      <b/>
      <sz val="11"/>
      <name val="Calibri"/>
      <family val="2"/>
      <scheme val="minor"/>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theme="4" tint="0.39997558519241921"/>
      </bottom>
      <diagonal/>
    </border>
    <border>
      <left style="thin">
        <color indexed="64"/>
      </left>
      <right style="medium">
        <color indexed="64"/>
      </right>
      <top/>
      <bottom style="thin">
        <color indexed="64"/>
      </bottom>
      <diagonal/>
    </border>
  </borders>
  <cellStyleXfs count="5">
    <xf numFmtId="0" fontId="0" fillId="0" borderId="0"/>
    <xf numFmtId="0" fontId="3" fillId="0" borderId="0"/>
    <xf numFmtId="0" fontId="5" fillId="0" borderId="0" applyNumberFormat="0" applyFill="0" applyBorder="0" applyAlignment="0" applyProtection="0"/>
    <xf numFmtId="0" fontId="23" fillId="0" borderId="0"/>
    <xf numFmtId="0" fontId="1" fillId="0" borderId="0"/>
  </cellStyleXfs>
  <cellXfs count="173">
    <xf numFmtId="0" fontId="0" fillId="0" borderId="0" xfId="0"/>
    <xf numFmtId="0" fontId="3" fillId="0" borderId="0" xfId="1"/>
    <xf numFmtId="0" fontId="3" fillId="9" borderId="0" xfId="1" applyFill="1"/>
    <xf numFmtId="0" fontId="3" fillId="10" borderId="0" xfId="1" applyFill="1"/>
    <xf numFmtId="0" fontId="3" fillId="7" borderId="0" xfId="1" applyFill="1"/>
    <xf numFmtId="0" fontId="6" fillId="7" borderId="0" xfId="1" applyFont="1" applyFill="1" applyAlignment="1">
      <alignment vertical="center" wrapText="1"/>
    </xf>
    <xf numFmtId="0" fontId="7" fillId="7" borderId="0" xfId="1" applyFont="1" applyFill="1" applyAlignment="1">
      <alignment horizontal="center" wrapText="1"/>
    </xf>
    <xf numFmtId="0" fontId="5" fillId="7" borderId="0" xfId="2" applyFill="1" applyAlignment="1">
      <alignment wrapText="1"/>
    </xf>
    <xf numFmtId="0" fontId="3" fillId="7" borderId="0" xfId="1" applyFill="1" applyAlignment="1">
      <alignment wrapText="1"/>
    </xf>
    <xf numFmtId="0" fontId="5" fillId="7" borderId="0" xfId="2" applyFill="1"/>
    <xf numFmtId="0" fontId="4" fillId="7" borderId="0" xfId="1" applyFont="1" applyFill="1"/>
    <xf numFmtId="0" fontId="6" fillId="4" borderId="0" xfId="1" applyFont="1" applyFill="1" applyAlignment="1">
      <alignment vertical="center" wrapText="1"/>
    </xf>
    <xf numFmtId="0" fontId="8" fillId="0" borderId="0" xfId="0" applyFont="1"/>
    <xf numFmtId="0" fontId="0" fillId="7" borderId="0" xfId="0" applyFill="1"/>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horizontal="center" vertical="center" wrapText="1"/>
    </xf>
    <xf numFmtId="0" fontId="3" fillId="4" borderId="0" xfId="1" applyFill="1" applyAlignment="1">
      <alignment horizontal="center"/>
    </xf>
    <xf numFmtId="0" fontId="3" fillId="10" borderId="0" xfId="1" applyFill="1" applyAlignment="1">
      <alignment horizontal="center"/>
    </xf>
    <xf numFmtId="0" fontId="19" fillId="10" borderId="0" xfId="1" applyFont="1" applyFill="1" applyAlignment="1">
      <alignment horizontal="left" vertical="center"/>
    </xf>
    <xf numFmtId="0" fontId="20" fillId="10" borderId="0" xfId="1" applyFont="1" applyFill="1" applyAlignment="1">
      <alignment vertical="center" wrapText="1"/>
    </xf>
    <xf numFmtId="0" fontId="12" fillId="10" borderId="8" xfId="1" applyFont="1" applyFill="1" applyBorder="1" applyAlignment="1">
      <alignment horizontal="center" vertical="top"/>
    </xf>
    <xf numFmtId="0" fontId="14" fillId="10" borderId="13" xfId="1" applyFont="1" applyFill="1" applyBorder="1" applyAlignment="1">
      <alignment vertical="top" wrapText="1"/>
    </xf>
    <xf numFmtId="0" fontId="10" fillId="2" borderId="7" xfId="0" applyFont="1" applyFill="1" applyBorder="1" applyAlignment="1">
      <alignment horizontal="center" vertical="center" wrapText="1"/>
    </xf>
    <xf numFmtId="4" fontId="0" fillId="0" borderId="0" xfId="0" applyNumberFormat="1"/>
    <xf numFmtId="4" fontId="10" fillId="0" borderId="6" xfId="0" applyNumberFormat="1" applyFont="1" applyBorder="1" applyAlignment="1">
      <alignment vertical="top" wrapText="1"/>
    </xf>
    <xf numFmtId="4" fontId="10" fillId="0" borderId="6" xfId="0" applyNumberFormat="1" applyFont="1" applyBorder="1" applyAlignment="1">
      <alignment horizontal="left" vertical="top" wrapText="1"/>
    </xf>
    <xf numFmtId="164" fontId="0" fillId="0" borderId="0" xfId="0" applyNumberFormat="1"/>
    <xf numFmtId="0" fontId="10" fillId="2" borderId="32" xfId="0" applyFont="1" applyFill="1" applyBorder="1" applyAlignment="1">
      <alignment horizontal="center" vertical="center" wrapText="1"/>
    </xf>
    <xf numFmtId="0" fontId="0" fillId="10" borderId="25" xfId="0" applyFill="1" applyBorder="1"/>
    <xf numFmtId="0" fontId="0" fillId="10" borderId="5" xfId="0" applyFill="1" applyBorder="1"/>
    <xf numFmtId="4" fontId="10" fillId="0" borderId="29" xfId="0" applyNumberFormat="1" applyFont="1" applyBorder="1" applyAlignment="1">
      <alignment vertical="top" wrapText="1"/>
    </xf>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164" fontId="10" fillId="0" borderId="30" xfId="0" applyNumberFormat="1" applyFont="1" applyBorder="1" applyAlignment="1">
      <alignment vertical="top" wrapText="1"/>
    </xf>
    <xf numFmtId="4" fontId="0" fillId="0" borderId="19" xfId="0" applyNumberFormat="1" applyBorder="1"/>
    <xf numFmtId="0" fontId="10" fillId="0" borderId="6" xfId="0" applyFont="1" applyBorder="1" applyAlignment="1">
      <alignment horizontal="left" vertical="top" wrapText="1"/>
    </xf>
    <xf numFmtId="0" fontId="10" fillId="0" borderId="6" xfId="0" applyFont="1" applyBorder="1" applyAlignment="1">
      <alignment vertical="top" wrapText="1"/>
    </xf>
    <xf numFmtId="0" fontId="0" fillId="0" borderId="6" xfId="0" applyBorder="1"/>
    <xf numFmtId="0" fontId="10" fillId="0" borderId="6" xfId="0" applyFont="1" applyBorder="1" applyAlignment="1">
      <alignment vertical="center" wrapText="1"/>
    </xf>
    <xf numFmtId="0" fontId="10" fillId="0" borderId="30" xfId="0" applyFont="1" applyBorder="1" applyAlignment="1">
      <alignment horizontal="left" vertical="top" wrapText="1"/>
    </xf>
    <xf numFmtId="0" fontId="10" fillId="0" borderId="30" xfId="0" applyFont="1" applyBorder="1" applyAlignment="1">
      <alignment vertical="top"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2" fillId="7" borderId="0" xfId="1" applyFont="1" applyFill="1"/>
    <xf numFmtId="0" fontId="2" fillId="0" borderId="0" xfId="0" applyFont="1"/>
    <xf numFmtId="0" fontId="10" fillId="10" borderId="36" xfId="0" applyFont="1" applyFill="1" applyBorder="1" applyAlignment="1">
      <alignment vertical="center" wrapText="1"/>
    </xf>
    <xf numFmtId="0" fontId="10" fillId="10" borderId="41" xfId="0" applyFont="1" applyFill="1" applyBorder="1" applyAlignment="1">
      <alignment vertical="center" wrapText="1"/>
    </xf>
    <xf numFmtId="0" fontId="10" fillId="10" borderId="40" xfId="0" applyFont="1" applyFill="1" applyBorder="1" applyAlignment="1">
      <alignment vertical="center" wrapText="1"/>
    </xf>
    <xf numFmtId="0" fontId="10" fillId="10" borderId="39" xfId="0" applyFont="1" applyFill="1" applyBorder="1" applyAlignment="1">
      <alignment vertical="center" wrapText="1"/>
    </xf>
    <xf numFmtId="14" fontId="10" fillId="0" borderId="35" xfId="0" applyNumberFormat="1" applyFont="1" applyBorder="1" applyAlignment="1">
      <alignment vertical="center"/>
    </xf>
    <xf numFmtId="0" fontId="10" fillId="0" borderId="34" xfId="0" applyFont="1" applyBorder="1" applyAlignment="1">
      <alignment vertical="center"/>
    </xf>
    <xf numFmtId="0" fontId="10" fillId="10" borderId="6" xfId="0" applyFont="1" applyFill="1" applyBorder="1" applyAlignment="1">
      <alignment vertical="center" wrapText="1"/>
    </xf>
    <xf numFmtId="0" fontId="10" fillId="10" borderId="31" xfId="0" applyFont="1" applyFill="1" applyBorder="1" applyAlignment="1">
      <alignment vertical="center" wrapText="1"/>
    </xf>
    <xf numFmtId="164" fontId="10" fillId="0" borderId="6" xfId="0" applyNumberFormat="1" applyFont="1" applyBorder="1" applyAlignment="1">
      <alignment vertical="center"/>
    </xf>
    <xf numFmtId="164" fontId="10" fillId="0" borderId="7" xfId="0" applyNumberFormat="1" applyFont="1" applyBorder="1" applyAlignment="1">
      <alignment vertical="center"/>
    </xf>
    <xf numFmtId="14" fontId="10" fillId="0" borderId="7" xfId="0" applyNumberFormat="1" applyFont="1" applyBorder="1" applyAlignment="1">
      <alignment vertical="center" wrapText="1"/>
    </xf>
    <xf numFmtId="164" fontId="10" fillId="0" borderId="6" xfId="0" applyNumberFormat="1" applyFont="1" applyBorder="1" applyAlignment="1">
      <alignment vertical="center" wrapText="1"/>
    </xf>
    <xf numFmtId="0" fontId="0" fillId="0" borderId="9" xfId="0" applyBorder="1"/>
    <xf numFmtId="164" fontId="11" fillId="7" borderId="6" xfId="0" applyNumberFormat="1" applyFont="1" applyFill="1" applyBorder="1" applyAlignment="1">
      <alignment vertical="center" wrapText="1"/>
    </xf>
    <xf numFmtId="0" fontId="0" fillId="0" borderId="9" xfId="0" applyBorder="1" applyAlignment="1">
      <alignment horizontal="center"/>
    </xf>
    <xf numFmtId="0" fontId="0" fillId="0" borderId="0" xfId="0" applyAlignment="1">
      <alignment horizontal="center"/>
    </xf>
    <xf numFmtId="0" fontId="36" fillId="0" borderId="0" xfId="0" applyFont="1"/>
    <xf numFmtId="165" fontId="10" fillId="0" borderId="6" xfId="0" applyNumberFormat="1" applyFont="1" applyBorder="1" applyAlignment="1">
      <alignment vertical="center" wrapText="1"/>
    </xf>
    <xf numFmtId="0" fontId="34" fillId="0" borderId="0" xfId="0" applyFont="1"/>
    <xf numFmtId="164" fontId="33" fillId="0" borderId="6" xfId="0" applyNumberFormat="1" applyFont="1" applyBorder="1" applyAlignment="1">
      <alignment vertical="center"/>
    </xf>
    <xf numFmtId="0" fontId="10" fillId="0" borderId="6" xfId="0" applyFont="1" applyBorder="1" applyAlignment="1">
      <alignment vertical="center"/>
    </xf>
    <xf numFmtId="0" fontId="10" fillId="0" borderId="36" xfId="0" applyFont="1" applyBorder="1" applyAlignment="1">
      <alignment vertical="center"/>
    </xf>
    <xf numFmtId="0" fontId="10" fillId="0" borderId="39" xfId="0" applyFont="1" applyBorder="1" applyAlignment="1">
      <alignment vertical="center"/>
    </xf>
    <xf numFmtId="0" fontId="10" fillId="0" borderId="27" xfId="0" applyFont="1" applyBorder="1" applyAlignment="1">
      <alignment vertical="center"/>
    </xf>
    <xf numFmtId="165" fontId="33" fillId="0" borderId="36" xfId="0" applyNumberFormat="1" applyFont="1" applyBorder="1" applyAlignment="1">
      <alignment vertical="center"/>
    </xf>
    <xf numFmtId="166" fontId="33" fillId="0" borderId="36" xfId="0" applyNumberFormat="1" applyFont="1" applyBorder="1" applyAlignment="1">
      <alignment vertical="center"/>
    </xf>
    <xf numFmtId="168" fontId="33" fillId="0" borderId="36" xfId="0" applyNumberFormat="1" applyFont="1" applyBorder="1" applyAlignment="1">
      <alignment vertical="center" wrapText="1"/>
    </xf>
    <xf numFmtId="14" fontId="33" fillId="0" borderId="36" xfId="0" applyNumberFormat="1" applyFont="1" applyBorder="1" applyAlignment="1">
      <alignment vertical="center" wrapText="1"/>
    </xf>
    <xf numFmtId="14" fontId="33" fillId="0" borderId="36" xfId="0" applyNumberFormat="1" applyFont="1" applyBorder="1" applyAlignment="1">
      <alignment vertical="center"/>
    </xf>
    <xf numFmtId="165" fontId="10" fillId="0" borderId="39" xfId="0" applyNumberFormat="1" applyFont="1" applyBorder="1" applyAlignment="1">
      <alignment horizontal="right" vertical="center"/>
    </xf>
    <xf numFmtId="165" fontId="10" fillId="0" borderId="6" xfId="0" applyNumberFormat="1" applyFont="1" applyBorder="1" applyAlignment="1">
      <alignment horizontal="right" vertical="center"/>
    </xf>
    <xf numFmtId="165" fontId="10" fillId="0" borderId="27" xfId="0" applyNumberFormat="1" applyFont="1" applyBorder="1" applyAlignment="1">
      <alignment horizontal="right" vertical="center"/>
    </xf>
    <xf numFmtId="166" fontId="35" fillId="0" borderId="0" xfId="0" applyNumberFormat="1" applyFont="1" applyAlignment="1">
      <alignment vertical="center"/>
    </xf>
    <xf numFmtId="169" fontId="0" fillId="0" borderId="0" xfId="0" applyNumberFormat="1"/>
    <xf numFmtId="0" fontId="10" fillId="0" borderId="36" xfId="0" applyFont="1" applyBorder="1" applyAlignment="1">
      <alignment vertical="center" wrapText="1"/>
    </xf>
    <xf numFmtId="167" fontId="10" fillId="0" borderId="39" xfId="0" applyNumberFormat="1" applyFont="1" applyBorder="1" applyAlignment="1">
      <alignment vertical="center"/>
    </xf>
    <xf numFmtId="14" fontId="33" fillId="0" borderId="6" xfId="0" applyNumberFormat="1" applyFont="1" applyBorder="1" applyAlignment="1">
      <alignment vertical="center"/>
    </xf>
    <xf numFmtId="4" fontId="10" fillId="0" borderId="7" xfId="0" applyNumberFormat="1" applyFont="1" applyBorder="1" applyAlignment="1">
      <alignment vertical="top" wrapText="1"/>
    </xf>
    <xf numFmtId="0" fontId="10" fillId="2" borderId="30" xfId="0" applyFont="1" applyFill="1" applyBorder="1" applyAlignment="1">
      <alignment horizontal="center" vertical="top" wrapText="1"/>
    </xf>
    <xf numFmtId="0" fontId="33" fillId="0" borderId="44" xfId="0" applyFont="1" applyBorder="1" applyAlignment="1">
      <alignment vertical="center" wrapText="1"/>
    </xf>
    <xf numFmtId="0" fontId="33" fillId="10" borderId="6" xfId="0" applyFont="1" applyFill="1" applyBorder="1" applyAlignment="1">
      <alignment vertical="center" wrapText="1"/>
    </xf>
    <xf numFmtId="167" fontId="33" fillId="0" borderId="43" xfId="0" applyNumberFormat="1" applyFont="1" applyBorder="1" applyAlignment="1">
      <alignment vertical="center"/>
    </xf>
    <xf numFmtId="166" fontId="33" fillId="0" borderId="6" xfId="0" applyNumberFormat="1" applyFont="1" applyBorder="1" applyAlignment="1">
      <alignment vertical="center" wrapText="1"/>
    </xf>
    <xf numFmtId="165" fontId="33" fillId="0" borderId="6" xfId="0" applyNumberFormat="1" applyFont="1" applyBorder="1" applyAlignment="1">
      <alignment vertical="center"/>
    </xf>
    <xf numFmtId="166" fontId="33" fillId="0" borderId="6" xfId="0" applyNumberFormat="1" applyFont="1" applyBorder="1" applyAlignment="1">
      <alignment vertical="center"/>
    </xf>
    <xf numFmtId="168" fontId="33" fillId="0" borderId="6" xfId="0" applyNumberFormat="1" applyFont="1" applyBorder="1" applyAlignment="1">
      <alignment vertical="center" wrapText="1"/>
    </xf>
    <xf numFmtId="167" fontId="33" fillId="0" borderId="30" xfId="0" applyNumberFormat="1" applyFont="1" applyBorder="1" applyAlignment="1">
      <alignment vertical="center"/>
    </xf>
    <xf numFmtId="167" fontId="33" fillId="0" borderId="27" xfId="0" applyNumberFormat="1" applyFont="1" applyBorder="1" applyAlignment="1">
      <alignment vertical="center"/>
    </xf>
    <xf numFmtId="14" fontId="33" fillId="0" borderId="26" xfId="0" applyNumberFormat="1" applyFont="1" applyBorder="1" applyAlignment="1">
      <alignment vertical="center"/>
    </xf>
    <xf numFmtId="14" fontId="33" fillId="0" borderId="6" xfId="0" applyNumberFormat="1" applyFont="1" applyBorder="1" applyAlignment="1">
      <alignment vertical="center" wrapText="1"/>
    </xf>
    <xf numFmtId="14" fontId="33" fillId="0" borderId="7" xfId="0" applyNumberFormat="1" applyFont="1" applyBorder="1" applyAlignment="1">
      <alignment vertical="center"/>
    </xf>
    <xf numFmtId="165" fontId="10" fillId="0" borderId="9" xfId="0" applyNumberFormat="1" applyFont="1" applyBorder="1" applyAlignment="1">
      <alignment horizontal="right" vertical="center"/>
    </xf>
    <xf numFmtId="167" fontId="33" fillId="0" borderId="6" xfId="0" applyNumberFormat="1" applyFont="1" applyBorder="1" applyAlignment="1">
      <alignment vertical="center" wrapText="1"/>
    </xf>
    <xf numFmtId="165" fontId="33" fillId="0" borderId="35" xfId="0" applyNumberFormat="1" applyFont="1" applyBorder="1" applyAlignment="1">
      <alignment vertical="center"/>
    </xf>
    <xf numFmtId="165" fontId="33" fillId="0" borderId="9" xfId="0" applyNumberFormat="1" applyFont="1" applyBorder="1" applyAlignment="1">
      <alignment vertical="center"/>
    </xf>
    <xf numFmtId="166" fontId="33" fillId="0" borderId="9" xfId="0" applyNumberFormat="1" applyFont="1" applyBorder="1" applyAlignment="1">
      <alignment vertical="center"/>
    </xf>
    <xf numFmtId="168" fontId="33" fillId="0" borderId="18" xfId="0" applyNumberFormat="1" applyFont="1" applyBorder="1" applyAlignment="1">
      <alignment vertical="center" wrapText="1"/>
    </xf>
    <xf numFmtId="168" fontId="33" fillId="0" borderId="9" xfId="0" applyNumberFormat="1" applyFont="1" applyBorder="1" applyAlignment="1">
      <alignment vertical="center" wrapText="1"/>
    </xf>
    <xf numFmtId="167" fontId="33" fillId="0" borderId="29" xfId="0" applyNumberFormat="1" applyFont="1" applyBorder="1" applyAlignment="1">
      <alignment vertical="center"/>
    </xf>
    <xf numFmtId="167" fontId="10" fillId="0" borderId="45" xfId="0" applyNumberFormat="1" applyFont="1" applyBorder="1" applyAlignment="1">
      <alignment vertical="center"/>
    </xf>
    <xf numFmtId="0" fontId="33" fillId="0" borderId="6" xfId="0" applyFont="1" applyBorder="1" applyAlignment="1">
      <alignment vertical="center" wrapText="1"/>
    </xf>
    <xf numFmtId="166" fontId="33" fillId="10" borderId="6" xfId="0" applyNumberFormat="1" applyFont="1" applyFill="1" applyBorder="1" applyAlignment="1">
      <alignment vertical="center" wrapText="1"/>
    </xf>
    <xf numFmtId="0" fontId="3" fillId="4" borderId="0" xfId="1" applyFill="1" applyAlignment="1">
      <alignment horizontal="center"/>
    </xf>
    <xf numFmtId="0" fontId="3" fillId="7" borderId="0" xfId="1" applyFill="1" applyAlignment="1">
      <alignment horizontal="center"/>
    </xf>
    <xf numFmtId="0" fontId="4" fillId="10" borderId="0" xfId="1" applyFont="1" applyFill="1" applyAlignment="1">
      <alignment horizontal="left" vertical="top" wrapText="1"/>
    </xf>
    <xf numFmtId="0" fontId="2" fillId="10" borderId="0" xfId="1" applyFont="1" applyFill="1" applyAlignment="1">
      <alignment horizontal="left" vertical="top" wrapText="1"/>
    </xf>
    <xf numFmtId="0" fontId="25" fillId="10" borderId="0" xfId="1" applyFont="1" applyFill="1" applyAlignment="1">
      <alignment horizontal="center" vertical="center"/>
    </xf>
    <xf numFmtId="0" fontId="13"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5" fillId="10" borderId="0" xfId="2" applyFill="1" applyAlignment="1">
      <alignment horizontal="left" vertical="top" wrapText="1"/>
    </xf>
    <xf numFmtId="0" fontId="5" fillId="0" borderId="0" xfId="2" applyAlignment="1">
      <alignment horizontal="left" vertical="top" wrapText="1"/>
    </xf>
    <xf numFmtId="0" fontId="24" fillId="6" borderId="16"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13" xfId="0" applyFont="1" applyFill="1" applyBorder="1" applyAlignment="1">
      <alignment horizontal="center" vertical="center"/>
    </xf>
    <xf numFmtId="164" fontId="11" fillId="7" borderId="15" xfId="0" applyNumberFormat="1" applyFont="1" applyFill="1" applyBorder="1" applyAlignment="1">
      <alignment horizontal="center" vertical="center" wrapText="1"/>
    </xf>
    <xf numFmtId="164" fontId="11" fillId="7" borderId="19" xfId="0" applyNumberFormat="1" applyFont="1" applyFill="1" applyBorder="1" applyAlignment="1">
      <alignment horizontal="center" vertical="center" wrapText="1"/>
    </xf>
    <xf numFmtId="164" fontId="11" fillId="7" borderId="37" xfId="0" applyNumberFormat="1" applyFont="1" applyFill="1" applyBorder="1" applyAlignment="1">
      <alignment horizontal="center" vertical="center" wrapText="1"/>
    </xf>
    <xf numFmtId="0" fontId="24" fillId="5" borderId="16"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13" xfId="0" applyFont="1" applyFill="1" applyBorder="1" applyAlignment="1">
      <alignment horizontal="center" vertical="center"/>
    </xf>
    <xf numFmtId="0" fontId="24" fillId="8" borderId="28" xfId="0" applyFont="1" applyFill="1" applyBorder="1" applyAlignment="1">
      <alignment horizontal="center" vertical="center" wrapText="1"/>
    </xf>
    <xf numFmtId="0" fontId="24" fillId="8" borderId="0" xfId="0" applyFont="1" applyFill="1" applyAlignment="1">
      <alignment horizontal="center" vertical="center" wrapText="1"/>
    </xf>
    <xf numFmtId="0" fontId="11" fillId="7" borderId="3"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37"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38" xfId="0" applyFont="1" applyFill="1" applyBorder="1" applyAlignment="1">
      <alignment horizontal="center" vertical="center" wrapText="1"/>
    </xf>
    <xf numFmtId="164" fontId="11" fillId="7" borderId="2" xfId="0" applyNumberFormat="1"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64" fontId="11" fillId="7" borderId="11" xfId="0" applyNumberFormat="1"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1" xfId="0" applyFont="1" applyFill="1" applyBorder="1" applyAlignment="1">
      <alignment horizontal="center" vertical="center" wrapText="1"/>
    </xf>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4" fontId="11" fillId="7" borderId="1" xfId="0" applyNumberFormat="1" applyFont="1" applyFill="1" applyBorder="1" applyAlignment="1">
      <alignment horizontal="center" vertical="center" wrapText="1"/>
    </xf>
    <xf numFmtId="4" fontId="11" fillId="7" borderId="17" xfId="0" applyNumberFormat="1" applyFont="1" applyFill="1" applyBorder="1" applyAlignment="1">
      <alignment horizontal="center" vertical="center" wrapText="1"/>
    </xf>
    <xf numFmtId="4" fontId="11" fillId="7" borderId="10" xfId="0" applyNumberFormat="1" applyFont="1" applyFill="1" applyBorder="1" applyAlignment="1">
      <alignment horizontal="center" vertical="center" wrapText="1"/>
    </xf>
    <xf numFmtId="164" fontId="11" fillId="7" borderId="6" xfId="0" applyNumberFormat="1" applyFont="1" applyFill="1" applyBorder="1" applyAlignment="1">
      <alignment horizontal="center" vertical="center" wrapText="1"/>
    </xf>
    <xf numFmtId="4" fontId="24" fillId="3" borderId="16" xfId="0" applyNumberFormat="1" applyFont="1" applyFill="1" applyBorder="1" applyAlignment="1">
      <alignment horizontal="center" vertical="center"/>
    </xf>
    <xf numFmtId="4" fontId="24" fillId="3" borderId="14" xfId="0" applyNumberFormat="1"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4" xfId="0" applyFont="1" applyBorder="1" applyAlignment="1">
      <alignment horizontal="center" vertical="center" wrapText="1"/>
    </xf>
    <xf numFmtId="4" fontId="11" fillId="7" borderId="6" xfId="0" applyNumberFormat="1" applyFont="1" applyFill="1" applyBorder="1" applyAlignment="1">
      <alignment horizontal="center" vertical="center" wrapText="1"/>
    </xf>
  </cellXfs>
  <cellStyles count="5">
    <cellStyle name="Hyperlink" xfId="2" builtinId="8"/>
    <cellStyle name="Normal" xfId="0" builtinId="0"/>
    <cellStyle name="Normal 2" xfId="3" xr:uid="{02889D1E-0059-463B-84FF-A296EF478A52}"/>
    <cellStyle name="Normal 3" xfId="4" xr:uid="{E85CFBBD-D244-41FB-97AA-5F4EA306A767}"/>
    <cellStyle name="Normálna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tabSelected="1" view="pageBreakPreview" topLeftCell="A6" zoomScale="90" zoomScaleNormal="73" zoomScaleSheetLayoutView="90" workbookViewId="0">
      <selection activeCell="B6" sqref="B6:C6"/>
    </sheetView>
  </sheetViews>
  <sheetFormatPr defaultColWidth="8.7265625" defaultRowHeight="14.5" zeroHeight="1" x14ac:dyDescent="0.35"/>
  <cols>
    <col min="1" max="1" width="3.54296875" style="2" customWidth="1"/>
    <col min="2" max="2" width="33.54296875" style="2" customWidth="1"/>
    <col min="3" max="3" width="125.453125" style="2" customWidth="1"/>
    <col min="4" max="4" width="3.7265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26953125" style="1" hidden="1" customWidth="1"/>
    <col min="16381" max="16381" width="7.7265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12"/>
      <c r="B1" s="112"/>
      <c r="C1" s="112"/>
      <c r="D1" s="112"/>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12"/>
      <c r="B2" s="116" t="s">
        <v>0</v>
      </c>
      <c r="C2" s="116"/>
      <c r="D2" s="112"/>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12"/>
      <c r="B3" s="117" t="s">
        <v>1</v>
      </c>
      <c r="C3" s="117"/>
      <c r="D3" s="112"/>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12"/>
      <c r="B4" s="114" t="s">
        <v>80</v>
      </c>
      <c r="C4" s="114"/>
      <c r="D4" s="112"/>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12"/>
      <c r="B5" s="114" t="s">
        <v>81</v>
      </c>
      <c r="C5" s="114"/>
      <c r="D5" s="112"/>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256.5" customHeight="1" x14ac:dyDescent="0.35">
      <c r="A6" s="112"/>
      <c r="B6" s="114" t="s">
        <v>921</v>
      </c>
      <c r="C6" s="114"/>
      <c r="D6" s="112"/>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12"/>
      <c r="B7" s="118" t="s">
        <v>2</v>
      </c>
      <c r="C7" s="115"/>
      <c r="D7" s="112"/>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12"/>
      <c r="B8" s="115" t="s">
        <v>3</v>
      </c>
      <c r="C8" s="115"/>
      <c r="D8" s="112"/>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12"/>
      <c r="B9" s="120" t="s">
        <v>4</v>
      </c>
      <c r="C9" s="120"/>
      <c r="D9" s="112"/>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12"/>
      <c r="B10" s="119" t="s">
        <v>5</v>
      </c>
      <c r="C10" s="119"/>
      <c r="D10" s="112"/>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12"/>
      <c r="B11" s="121" t="s">
        <v>6</v>
      </c>
      <c r="C11" s="121"/>
      <c r="D11" s="112"/>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12"/>
      <c r="B12" s="20" t="s">
        <v>7</v>
      </c>
      <c r="C12" s="21" t="s">
        <v>8</v>
      </c>
      <c r="D12" s="112"/>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12"/>
      <c r="B13" s="22">
        <v>2024</v>
      </c>
      <c r="C13" s="23" t="s">
        <v>71</v>
      </c>
      <c r="D13" s="112"/>
      <c r="E13" s="48" t="s">
        <v>10</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12"/>
      <c r="B14" s="19"/>
      <c r="C14" s="3"/>
      <c r="D14" s="112"/>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12"/>
      <c r="B15" s="18"/>
      <c r="C15" s="11"/>
      <c r="D15" s="112"/>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13"/>
      <c r="B23" s="113"/>
      <c r="C23" s="113"/>
      <c r="D23" s="113"/>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scale="77" orientation="landscape" r:id="rId3"/>
  <headerFooter>
    <oddHeader>&amp;R&amp;"Times New Roman"&amp;10&amp;K1557B7 Stupanj klasifikacije: SLUŽBENO&amp;1#_x000D_</oddHeader>
  </headerFooter>
  <colBreaks count="1" manualBreakCount="1">
    <brk id="3" max="14" man="1"/>
  </colBreaks>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sheetPr>
    <pageSetUpPr fitToPage="1"/>
  </sheetPr>
  <dimension ref="A2:AH21"/>
  <sheetViews>
    <sheetView view="pageBreakPreview" topLeftCell="A2" zoomScale="70" zoomScaleNormal="70" zoomScaleSheetLayoutView="70" workbookViewId="0">
      <pane xSplit="4" ySplit="4" topLeftCell="M6" activePane="bottomRight" state="frozen"/>
      <selection activeCell="A2" sqref="A2"/>
      <selection pane="topRight" activeCell="E2" sqref="E2"/>
      <selection pane="bottomLeft" activeCell="A6" sqref="A6"/>
      <selection pane="bottomRight" activeCell="P3" sqref="P1:P1048576"/>
    </sheetView>
  </sheetViews>
  <sheetFormatPr defaultRowHeight="14.5" x14ac:dyDescent="0.35"/>
  <cols>
    <col min="2" max="2" width="15.7265625" customWidth="1"/>
    <col min="3" max="3" width="19" customWidth="1"/>
    <col min="4" max="4" width="27.54296875" customWidth="1"/>
    <col min="5" max="5" width="13" customWidth="1"/>
    <col min="6" max="6" width="14.453125" customWidth="1"/>
    <col min="7" max="7" width="13.7265625" customWidth="1"/>
    <col min="8" max="8" width="22.54296875" customWidth="1"/>
    <col min="9" max="9" width="22.26953125" customWidth="1"/>
    <col min="10" max="10" width="18.54296875" customWidth="1"/>
    <col min="11" max="11" width="21.26953125" customWidth="1"/>
    <col min="12" max="12" width="19.7265625" customWidth="1"/>
    <col min="13" max="13" width="17.7265625" customWidth="1"/>
    <col min="14" max="14" width="21.54296875" customWidth="1"/>
    <col min="15" max="15" width="24.7265625" customWidth="1"/>
    <col min="16" max="16" width="25" customWidth="1"/>
    <col min="17" max="17" width="17.7265625" customWidth="1"/>
    <col min="18" max="18" width="19.7265625" customWidth="1"/>
    <col min="19" max="19" width="18.26953125" customWidth="1"/>
    <col min="20" max="20" width="20.26953125" customWidth="1"/>
    <col min="21" max="21" width="16.453125" customWidth="1"/>
    <col min="22" max="22" width="19.54296875" customWidth="1"/>
    <col min="23" max="23" width="16" customWidth="1"/>
    <col min="24" max="24" width="14.54296875" customWidth="1"/>
    <col min="25" max="25" width="31.54296875" customWidth="1"/>
    <col min="26" max="26" width="19.453125" customWidth="1"/>
    <col min="27" max="27" width="27.54296875" customWidth="1"/>
    <col min="28" max="28" width="41.453125" customWidth="1"/>
    <col min="29" max="29" width="18.54296875" customWidth="1"/>
    <col min="30" max="30" width="24.7265625" customWidth="1"/>
    <col min="31" max="31" width="23.54296875" customWidth="1"/>
    <col min="32" max="32" width="21" customWidth="1"/>
    <col min="33" max="33" width="20.26953125" customWidth="1"/>
    <col min="34" max="34" width="20.453125" customWidth="1"/>
  </cols>
  <sheetData>
    <row r="2" spans="1:34" ht="43.5" customHeight="1" thickBot="1" x14ac:dyDescent="0.4">
      <c r="A2" s="155" t="s">
        <v>11</v>
      </c>
      <c r="B2" s="156"/>
      <c r="C2" s="156"/>
      <c r="D2" s="156"/>
      <c r="E2" s="156"/>
      <c r="F2" s="156"/>
      <c r="G2" s="156"/>
      <c r="H2" s="156"/>
      <c r="I2" s="156"/>
      <c r="J2" s="157"/>
      <c r="K2" s="128" t="s">
        <v>12</v>
      </c>
      <c r="L2" s="129"/>
      <c r="M2" s="129"/>
      <c r="N2" s="129"/>
      <c r="O2" s="129"/>
      <c r="P2" s="129"/>
      <c r="Q2" s="129"/>
      <c r="R2" s="130"/>
      <c r="S2" s="122" t="s">
        <v>13</v>
      </c>
      <c r="T2" s="123"/>
      <c r="U2" s="123"/>
      <c r="V2" s="123"/>
      <c r="W2" s="123"/>
      <c r="X2" s="123"/>
      <c r="Y2" s="123"/>
      <c r="Z2" s="124"/>
      <c r="AA2" s="131" t="s">
        <v>14</v>
      </c>
      <c r="AB2" s="132"/>
      <c r="AC2" s="132"/>
      <c r="AD2" s="132"/>
      <c r="AE2" s="132"/>
      <c r="AF2" s="132"/>
      <c r="AG2" s="132"/>
      <c r="AH2" s="132"/>
    </row>
    <row r="3" spans="1:34" ht="64.5" customHeight="1" x14ac:dyDescent="0.35">
      <c r="A3" s="158" t="s">
        <v>15</v>
      </c>
      <c r="B3" s="142" t="s">
        <v>16</v>
      </c>
      <c r="C3" s="142" t="s">
        <v>17</v>
      </c>
      <c r="D3" s="125" t="s">
        <v>18</v>
      </c>
      <c r="E3" s="152" t="s">
        <v>19</v>
      </c>
      <c r="F3" s="142" t="s">
        <v>20</v>
      </c>
      <c r="G3" s="125" t="s">
        <v>21</v>
      </c>
      <c r="H3" s="152" t="s">
        <v>22</v>
      </c>
      <c r="I3" s="142" t="s">
        <v>23</v>
      </c>
      <c r="J3" s="142" t="s">
        <v>24</v>
      </c>
      <c r="K3" s="158" t="s">
        <v>25</v>
      </c>
      <c r="L3" s="142" t="s">
        <v>26</v>
      </c>
      <c r="M3" s="142" t="s">
        <v>27</v>
      </c>
      <c r="N3" s="142" t="s">
        <v>28</v>
      </c>
      <c r="O3" s="142" t="s">
        <v>29</v>
      </c>
      <c r="P3" s="142" t="s">
        <v>30</v>
      </c>
      <c r="Q3" s="142" t="s">
        <v>31</v>
      </c>
      <c r="R3" s="125" t="s">
        <v>32</v>
      </c>
      <c r="S3" s="145" t="s">
        <v>33</v>
      </c>
      <c r="T3" s="146"/>
      <c r="U3" s="146"/>
      <c r="V3" s="146"/>
      <c r="W3" s="146"/>
      <c r="X3" s="146"/>
      <c r="Y3" s="146"/>
      <c r="Z3" s="147"/>
      <c r="AA3" s="145" t="s">
        <v>34</v>
      </c>
      <c r="AB3" s="149" t="s">
        <v>35</v>
      </c>
      <c r="AC3" s="149" t="s">
        <v>36</v>
      </c>
      <c r="AD3" s="136" t="s">
        <v>37</v>
      </c>
      <c r="AE3" s="149" t="s">
        <v>854</v>
      </c>
      <c r="AF3" s="136" t="s">
        <v>38</v>
      </c>
      <c r="AG3" s="136" t="s">
        <v>39</v>
      </c>
      <c r="AH3" s="133" t="s">
        <v>40</v>
      </c>
    </row>
    <row r="4" spans="1:34" ht="62.15" customHeight="1" x14ac:dyDescent="0.35">
      <c r="A4" s="159"/>
      <c r="B4" s="143"/>
      <c r="C4" s="143"/>
      <c r="D4" s="126"/>
      <c r="E4" s="153"/>
      <c r="F4" s="143"/>
      <c r="G4" s="126"/>
      <c r="H4" s="153"/>
      <c r="I4" s="143"/>
      <c r="J4" s="143"/>
      <c r="K4" s="159"/>
      <c r="L4" s="143"/>
      <c r="M4" s="143"/>
      <c r="N4" s="143"/>
      <c r="O4" s="143"/>
      <c r="P4" s="143"/>
      <c r="Q4" s="143"/>
      <c r="R4" s="126"/>
      <c r="S4" s="139" t="s">
        <v>41</v>
      </c>
      <c r="T4" s="140"/>
      <c r="U4" s="137" t="s">
        <v>42</v>
      </c>
      <c r="V4" s="140"/>
      <c r="W4" s="137" t="s">
        <v>43</v>
      </c>
      <c r="X4" s="140"/>
      <c r="Y4" s="137" t="s">
        <v>44</v>
      </c>
      <c r="Z4" s="141"/>
      <c r="AA4" s="139"/>
      <c r="AB4" s="150"/>
      <c r="AC4" s="150"/>
      <c r="AD4" s="137"/>
      <c r="AE4" s="150"/>
      <c r="AF4" s="137"/>
      <c r="AG4" s="137"/>
      <c r="AH4" s="134"/>
    </row>
    <row r="5" spans="1:34" ht="84.65" customHeight="1" thickBot="1" x14ac:dyDescent="0.4">
      <c r="A5" s="160"/>
      <c r="B5" s="144"/>
      <c r="C5" s="144"/>
      <c r="D5" s="127"/>
      <c r="E5" s="154"/>
      <c r="F5" s="144"/>
      <c r="G5" s="127"/>
      <c r="H5" s="154"/>
      <c r="I5" s="144"/>
      <c r="J5" s="144"/>
      <c r="K5" s="160"/>
      <c r="L5" s="144"/>
      <c r="M5" s="144"/>
      <c r="N5" s="144"/>
      <c r="O5" s="144"/>
      <c r="P5" s="144"/>
      <c r="Q5" s="144"/>
      <c r="R5" s="127"/>
      <c r="S5" s="46" t="s">
        <v>45</v>
      </c>
      <c r="T5" s="44" t="s">
        <v>46</v>
      </c>
      <c r="U5" s="44" t="s">
        <v>45</v>
      </c>
      <c r="V5" s="44" t="s">
        <v>46</v>
      </c>
      <c r="W5" s="44" t="s">
        <v>45</v>
      </c>
      <c r="X5" s="44" t="s">
        <v>46</v>
      </c>
      <c r="Y5" s="44" t="s">
        <v>45</v>
      </c>
      <c r="Z5" s="45" t="s">
        <v>46</v>
      </c>
      <c r="AA5" s="148"/>
      <c r="AB5" s="151"/>
      <c r="AC5" s="151"/>
      <c r="AD5" s="138"/>
      <c r="AE5" s="151"/>
      <c r="AF5" s="138"/>
      <c r="AG5" s="138"/>
      <c r="AH5" s="135"/>
    </row>
    <row r="6" spans="1:34" ht="108.5" x14ac:dyDescent="0.35">
      <c r="A6" s="47">
        <v>1</v>
      </c>
      <c r="B6" s="50" t="s">
        <v>82</v>
      </c>
      <c r="C6" s="50" t="s">
        <v>94</v>
      </c>
      <c r="D6" s="51" t="s">
        <v>86</v>
      </c>
      <c r="E6" s="50" t="s">
        <v>90</v>
      </c>
      <c r="F6" s="50" t="s">
        <v>91</v>
      </c>
      <c r="G6" s="50" t="s">
        <v>713</v>
      </c>
      <c r="H6" s="50" t="s">
        <v>94</v>
      </c>
      <c r="I6" s="52" t="s">
        <v>103</v>
      </c>
      <c r="J6" s="53" t="s">
        <v>104</v>
      </c>
      <c r="K6" s="59">
        <v>5430449.2374999998</v>
      </c>
      <c r="L6" s="58">
        <v>4344359.3899999997</v>
      </c>
      <c r="M6" s="58">
        <v>2148853.27</v>
      </c>
      <c r="N6" s="58">
        <v>2148853.27</v>
      </c>
      <c r="O6" s="69">
        <v>2148853.27</v>
      </c>
      <c r="P6" s="59">
        <v>2141666.9900000002</v>
      </c>
      <c r="Q6" s="101" t="s">
        <v>94</v>
      </c>
      <c r="R6" s="79" t="s">
        <v>94</v>
      </c>
      <c r="S6" s="103">
        <v>8737.4179999999997</v>
      </c>
      <c r="T6" s="74">
        <v>95600.65</v>
      </c>
      <c r="U6" s="75">
        <v>1389.25</v>
      </c>
      <c r="V6" s="75">
        <v>15200.5</v>
      </c>
      <c r="W6" s="76">
        <v>2.7346499999999998</v>
      </c>
      <c r="X6" s="76">
        <v>2.7346499999999998</v>
      </c>
      <c r="Y6" s="91">
        <f>K6/U6</f>
        <v>3908.9071351448624</v>
      </c>
      <c r="Z6" s="85">
        <f t="shared" ref="Z6:Z11" si="0">K6/V6</f>
        <v>357.2546454064011</v>
      </c>
      <c r="AA6" s="54" t="s">
        <v>101</v>
      </c>
      <c r="AB6" s="84" t="s">
        <v>712</v>
      </c>
      <c r="AC6" s="78">
        <v>45536</v>
      </c>
      <c r="AD6" s="77" t="s">
        <v>711</v>
      </c>
      <c r="AE6" s="77" t="s">
        <v>855</v>
      </c>
      <c r="AF6" s="71" t="s">
        <v>94</v>
      </c>
      <c r="AG6" s="71" t="s">
        <v>94</v>
      </c>
      <c r="AH6" s="72" t="s">
        <v>94</v>
      </c>
    </row>
    <row r="7" spans="1:34" ht="325.5" x14ac:dyDescent="0.35">
      <c r="A7" s="29">
        <v>2</v>
      </c>
      <c r="B7" s="56" t="s">
        <v>83</v>
      </c>
      <c r="C7" s="56" t="s">
        <v>97</v>
      </c>
      <c r="D7" s="57" t="s">
        <v>87</v>
      </c>
      <c r="E7" s="56" t="s">
        <v>90</v>
      </c>
      <c r="F7" s="56" t="s">
        <v>92</v>
      </c>
      <c r="G7" s="56" t="s">
        <v>93</v>
      </c>
      <c r="H7" s="90" t="s">
        <v>853</v>
      </c>
      <c r="I7" s="67" t="s">
        <v>107</v>
      </c>
      <c r="J7" s="41" t="s">
        <v>107</v>
      </c>
      <c r="K7" s="59">
        <v>100000000</v>
      </c>
      <c r="L7" s="58">
        <v>80000000</v>
      </c>
      <c r="M7" s="58">
        <v>80000000</v>
      </c>
      <c r="N7" s="58">
        <v>80000000</v>
      </c>
      <c r="O7" s="69">
        <f>41931202.96+16202393.83</f>
        <v>58133596.789999999</v>
      </c>
      <c r="P7" s="59">
        <v>20472828.719999999</v>
      </c>
      <c r="Q7" s="80" t="s">
        <v>94</v>
      </c>
      <c r="R7" s="81" t="s">
        <v>94</v>
      </c>
      <c r="S7" s="104">
        <v>20.52</v>
      </c>
      <c r="T7" s="104">
        <v>310980.81</v>
      </c>
      <c r="U7" s="105">
        <v>3208.2</v>
      </c>
      <c r="V7" s="105">
        <v>49569.93</v>
      </c>
      <c r="W7" s="106">
        <v>20.3</v>
      </c>
      <c r="X7" s="107">
        <v>20.3</v>
      </c>
      <c r="Y7" s="108">
        <f>K7/U7</f>
        <v>31170.126550713798</v>
      </c>
      <c r="Z7" s="109">
        <f t="shared" si="0"/>
        <v>2017.3520519395529</v>
      </c>
      <c r="AA7" s="60" t="s">
        <v>102</v>
      </c>
      <c r="AB7" s="92" t="s">
        <v>919</v>
      </c>
      <c r="AC7" s="55" t="s">
        <v>94</v>
      </c>
      <c r="AD7" s="86" t="s">
        <v>108</v>
      </c>
      <c r="AE7" s="99" t="s">
        <v>94</v>
      </c>
      <c r="AF7" s="70" t="s">
        <v>94</v>
      </c>
      <c r="AG7" s="70" t="s">
        <v>94</v>
      </c>
      <c r="AH7" s="73" t="s">
        <v>94</v>
      </c>
    </row>
    <row r="8" spans="1:34" ht="93" x14ac:dyDescent="0.35">
      <c r="A8" s="29">
        <v>3</v>
      </c>
      <c r="B8" s="56" t="s">
        <v>84</v>
      </c>
      <c r="C8" s="56" t="s">
        <v>94</v>
      </c>
      <c r="D8" s="57" t="s">
        <v>88</v>
      </c>
      <c r="E8" s="56" t="s">
        <v>90</v>
      </c>
      <c r="F8" s="56" t="s">
        <v>91</v>
      </c>
      <c r="G8" s="110" t="s">
        <v>918</v>
      </c>
      <c r="H8" s="56" t="s">
        <v>94</v>
      </c>
      <c r="I8" s="61" t="s">
        <v>105</v>
      </c>
      <c r="J8" s="61" t="s">
        <v>106</v>
      </c>
      <c r="K8" s="59">
        <f t="shared" ref="K8:K10" si="1">L8*1.25</f>
        <v>75000000</v>
      </c>
      <c r="L8" s="58">
        <v>60000000</v>
      </c>
      <c r="M8" s="58">
        <v>19800000</v>
      </c>
      <c r="N8" s="58">
        <f>M8</f>
        <v>19800000</v>
      </c>
      <c r="O8" s="69">
        <f>N8</f>
        <v>19800000</v>
      </c>
      <c r="P8" s="69">
        <v>0</v>
      </c>
      <c r="Q8" s="80" t="s">
        <v>94</v>
      </c>
      <c r="R8" s="81" t="s">
        <v>94</v>
      </c>
      <c r="S8" s="93">
        <v>0</v>
      </c>
      <c r="T8" s="93">
        <v>110</v>
      </c>
      <c r="U8" s="94">
        <v>0</v>
      </c>
      <c r="V8" s="94">
        <v>108100.93</v>
      </c>
      <c r="W8" s="95">
        <v>0</v>
      </c>
      <c r="X8" s="95">
        <v>0</v>
      </c>
      <c r="Y8" s="96">
        <f>IFERROR(K8/U8,0)</f>
        <v>0</v>
      </c>
      <c r="Z8" s="97">
        <f t="shared" si="0"/>
        <v>693.79606632431387</v>
      </c>
      <c r="AA8" s="98" t="s">
        <v>101</v>
      </c>
      <c r="AB8" s="111" t="s">
        <v>920</v>
      </c>
      <c r="AC8" s="86">
        <v>45992</v>
      </c>
      <c r="AD8" s="99" t="s">
        <v>857</v>
      </c>
      <c r="AE8" s="99" t="s">
        <v>913</v>
      </c>
      <c r="AF8" s="70" t="s">
        <v>94</v>
      </c>
      <c r="AG8" s="70" t="s">
        <v>94</v>
      </c>
      <c r="AH8" s="73" t="s">
        <v>94</v>
      </c>
    </row>
    <row r="9" spans="1:34" ht="93" x14ac:dyDescent="0.35">
      <c r="A9" s="29">
        <v>4</v>
      </c>
      <c r="B9" s="56" t="s">
        <v>85</v>
      </c>
      <c r="C9" s="56" t="s">
        <v>96</v>
      </c>
      <c r="D9" s="57" t="s">
        <v>89</v>
      </c>
      <c r="E9" s="56" t="s">
        <v>90</v>
      </c>
      <c r="F9" s="56" t="s">
        <v>92</v>
      </c>
      <c r="G9" s="41" t="s">
        <v>93</v>
      </c>
      <c r="H9" s="90" t="s">
        <v>853</v>
      </c>
      <c r="I9" s="67" t="s">
        <v>107</v>
      </c>
      <c r="J9" s="41" t="s">
        <v>107</v>
      </c>
      <c r="K9" s="59">
        <f t="shared" si="1"/>
        <v>100000000</v>
      </c>
      <c r="L9" s="58">
        <v>80000000</v>
      </c>
      <c r="M9" s="58">
        <v>80000000</v>
      </c>
      <c r="N9" s="58">
        <v>80000000</v>
      </c>
      <c r="O9" s="69">
        <v>19102670.8605</v>
      </c>
      <c r="P9" s="69">
        <v>0</v>
      </c>
      <c r="Q9" s="80" t="s">
        <v>94</v>
      </c>
      <c r="R9" s="81" t="s">
        <v>94</v>
      </c>
      <c r="S9" s="93">
        <v>0</v>
      </c>
      <c r="T9" s="93">
        <v>1057546.6200000001</v>
      </c>
      <c r="U9" s="94">
        <v>0</v>
      </c>
      <c r="V9" s="94">
        <v>445241.13</v>
      </c>
      <c r="W9" s="95">
        <v>0</v>
      </c>
      <c r="X9" s="95">
        <v>0</v>
      </c>
      <c r="Y9" s="96">
        <f>IFERROR(K9/U9,0)</f>
        <v>0</v>
      </c>
      <c r="Z9" s="97">
        <f t="shared" si="0"/>
        <v>224.59739961579919</v>
      </c>
      <c r="AA9" s="60" t="s">
        <v>102</v>
      </c>
      <c r="AB9" s="92" t="s">
        <v>875</v>
      </c>
      <c r="AC9" s="55" t="s">
        <v>94</v>
      </c>
      <c r="AD9" s="86" t="s">
        <v>915</v>
      </c>
      <c r="AE9" s="41" t="s">
        <v>94</v>
      </c>
      <c r="AF9" s="70" t="s">
        <v>94</v>
      </c>
      <c r="AG9" s="70" t="s">
        <v>94</v>
      </c>
      <c r="AH9" s="73" t="s">
        <v>94</v>
      </c>
    </row>
    <row r="10" spans="1:34" ht="123" customHeight="1" x14ac:dyDescent="0.35">
      <c r="A10" s="29">
        <v>5</v>
      </c>
      <c r="B10" s="56" t="s">
        <v>100</v>
      </c>
      <c r="C10" s="56" t="s">
        <v>850</v>
      </c>
      <c r="D10" s="57" t="s">
        <v>98</v>
      </c>
      <c r="E10" s="56" t="s">
        <v>90</v>
      </c>
      <c r="F10" s="56" t="s">
        <v>92</v>
      </c>
      <c r="G10" s="90" t="s">
        <v>852</v>
      </c>
      <c r="H10" s="90" t="s">
        <v>853</v>
      </c>
      <c r="I10" s="58" t="s">
        <v>94</v>
      </c>
      <c r="J10" s="58" t="s">
        <v>94</v>
      </c>
      <c r="K10" s="59">
        <f t="shared" si="1"/>
        <v>87500000</v>
      </c>
      <c r="L10" s="58">
        <v>70000000</v>
      </c>
      <c r="M10" s="58">
        <v>70000000</v>
      </c>
      <c r="N10" s="58">
        <v>70000000</v>
      </c>
      <c r="O10" s="69">
        <v>0</v>
      </c>
      <c r="P10" s="69">
        <v>0</v>
      </c>
      <c r="Q10" s="80" t="s">
        <v>94</v>
      </c>
      <c r="R10" s="81" t="s">
        <v>94</v>
      </c>
      <c r="S10" s="93">
        <v>0</v>
      </c>
      <c r="T10" s="93">
        <f>71000*15.451</f>
        <v>1097021</v>
      </c>
      <c r="U10" s="94">
        <v>0</v>
      </c>
      <c r="V10" s="94">
        <f>15200*15.451</f>
        <v>234855.2</v>
      </c>
      <c r="W10" s="95">
        <v>0</v>
      </c>
      <c r="X10" s="95">
        <v>78</v>
      </c>
      <c r="Y10" s="96">
        <f>IFERROR(K10/U10,0)</f>
        <v>0</v>
      </c>
      <c r="Z10" s="97">
        <f t="shared" si="0"/>
        <v>372.56999206319466</v>
      </c>
      <c r="AA10" s="100" t="s">
        <v>856</v>
      </c>
      <c r="AB10" s="92" t="s">
        <v>912</v>
      </c>
      <c r="AC10" s="55" t="s">
        <v>94</v>
      </c>
      <c r="AD10" s="99" t="s">
        <v>914</v>
      </c>
      <c r="AE10" s="41" t="s">
        <v>94</v>
      </c>
      <c r="AF10" s="70" t="s">
        <v>94</v>
      </c>
      <c r="AG10" s="70" t="s">
        <v>94</v>
      </c>
      <c r="AH10" s="73" t="s">
        <v>94</v>
      </c>
    </row>
    <row r="11" spans="1:34" ht="123" customHeight="1" x14ac:dyDescent="0.35">
      <c r="A11" s="29">
        <v>6</v>
      </c>
      <c r="B11" s="56" t="s">
        <v>99</v>
      </c>
      <c r="C11" s="56" t="s">
        <v>851</v>
      </c>
      <c r="D11" s="89" t="s">
        <v>95</v>
      </c>
      <c r="E11" s="56" t="s">
        <v>90</v>
      </c>
      <c r="F11" s="56" t="s">
        <v>92</v>
      </c>
      <c r="G11" s="90" t="s">
        <v>852</v>
      </c>
      <c r="H11" s="90" t="s">
        <v>853</v>
      </c>
      <c r="I11" s="58" t="s">
        <v>94</v>
      </c>
      <c r="J11" s="58" t="s">
        <v>94</v>
      </c>
      <c r="K11" s="59">
        <f>L11*1.25</f>
        <v>12500000</v>
      </c>
      <c r="L11" s="58">
        <v>10000000</v>
      </c>
      <c r="M11" s="58">
        <v>10000000</v>
      </c>
      <c r="N11" s="58">
        <v>10000000</v>
      </c>
      <c r="O11" s="69">
        <v>0</v>
      </c>
      <c r="P11" s="69">
        <v>0</v>
      </c>
      <c r="Q11" s="80" t="s">
        <v>94</v>
      </c>
      <c r="R11" s="81" t="s">
        <v>94</v>
      </c>
      <c r="S11" s="93">
        <v>0</v>
      </c>
      <c r="T11" s="93">
        <f>6400*15.451</f>
        <v>98886.400000000009</v>
      </c>
      <c r="U11" s="94">
        <v>0</v>
      </c>
      <c r="V11" s="94">
        <f>1800*15.451</f>
        <v>27811.8</v>
      </c>
      <c r="W11" s="95">
        <v>0</v>
      </c>
      <c r="X11" s="95">
        <v>5</v>
      </c>
      <c r="Y11" s="102">
        <f>IFERROR(K11/U11,0)</f>
        <v>0</v>
      </c>
      <c r="Z11" s="97">
        <f t="shared" si="0"/>
        <v>449.44951423496502</v>
      </c>
      <c r="AA11" s="98" t="s">
        <v>856</v>
      </c>
      <c r="AB11" s="92" t="s">
        <v>912</v>
      </c>
      <c r="AC11" s="55" t="s">
        <v>94</v>
      </c>
      <c r="AD11" s="99" t="s">
        <v>914</v>
      </c>
      <c r="AE11" s="41" t="s">
        <v>94</v>
      </c>
      <c r="AF11" s="70" t="s">
        <v>94</v>
      </c>
      <c r="AG11" s="70" t="s">
        <v>94</v>
      </c>
      <c r="AH11" s="73" t="s">
        <v>94</v>
      </c>
    </row>
    <row r="12" spans="1:34" x14ac:dyDescent="0.35">
      <c r="N12" s="28">
        <f>SUM(N6:N11)</f>
        <v>261948853.26999998</v>
      </c>
    </row>
    <row r="14" spans="1:34" ht="15.5" x14ac:dyDescent="0.35">
      <c r="V14" s="82"/>
    </row>
    <row r="15" spans="1:34" x14ac:dyDescent="0.35">
      <c r="B15" s="66"/>
    </row>
    <row r="16" spans="1:34" x14ac:dyDescent="0.35">
      <c r="B16" s="68"/>
    </row>
    <row r="19" spans="24:24" x14ac:dyDescent="0.35">
      <c r="X19" s="83"/>
    </row>
    <row r="21" spans="24:24" x14ac:dyDescent="0.35">
      <c r="X21" s="83"/>
    </row>
  </sheetData>
  <mergeCells count="35">
    <mergeCell ref="AE3:AE5"/>
    <mergeCell ref="AD3:AD5"/>
    <mergeCell ref="K3:K5"/>
    <mergeCell ref="L3:L5"/>
    <mergeCell ref="M3:M5"/>
    <mergeCell ref="N3:N5"/>
    <mergeCell ref="O3:O5"/>
    <mergeCell ref="P3:P5"/>
    <mergeCell ref="I3:I5"/>
    <mergeCell ref="H3:H5"/>
    <mergeCell ref="J3:J5"/>
    <mergeCell ref="C3:C5"/>
    <mergeCell ref="A2:J2"/>
    <mergeCell ref="A3:A5"/>
    <mergeCell ref="B3:B5"/>
    <mergeCell ref="D3:D5"/>
    <mergeCell ref="E3:E5"/>
    <mergeCell ref="F3:F5"/>
    <mergeCell ref="G3:G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s>
  <phoneticPr fontId="18" type="noConversion"/>
  <dataValidations count="5">
    <dataValidation type="list" allowBlank="1" showInputMessage="1" showErrorMessage="1" sqref="E1:E2 E13:E1048576 E6:E11" xr:uid="{7AD00450-548D-4A91-9294-55570F9B5C94}">
      <formula1>"Priority, Non-priority"</formula1>
    </dataValidation>
    <dataValidation type="list" allowBlank="1" showInputMessage="1" showErrorMessage="1" sqref="G1:G2 G95:G1048576" xr:uid="{403B201E-4D21-4D22-B240-9F1811D9D6B5}">
      <formula1>"Early stages, Advanced stage, Completed"</formula1>
    </dataValidation>
    <dataValidation type="list" allowBlank="1" showInputMessage="1" showErrorMessage="1" sqref="H13:H61 G13:G94 G6:G11" xr:uid="{71E7E14B-6310-4569-B612-96053BB01E55}">
      <formula1>"Not started, Tender ongoing, Construction ongoing, Complete"</formula1>
    </dataValidation>
    <dataValidation allowBlank="1" showInputMessage="1" showErrorMessage="1" sqref="H7 H9:H11" xr:uid="{6A642A49-3DAB-49D5-8E98-2DE1A76DF3C6}"/>
    <dataValidation type="list" allowBlank="1" showInputMessage="1" showErrorMessage="1" sqref="F6:F11" xr:uid="{F1C02AC7-F13F-40C2-A964-673D490CE711}">
      <formula1>"Project, Large-scale project, Scheme, Large-scale scheme"</formula1>
    </dataValidation>
  </dataValidations>
  <pageMargins left="0.7" right="0.7" top="0.75" bottom="0.75" header="0.3" footer="0.3"/>
  <pageSetup paperSize="8" scale="65" fitToWidth="0" orientation="landscape" r:id="rId1"/>
  <headerFooter>
    <oddHeader>&amp;R&amp;"Times New Roman"&amp;10&amp;K1557B7 Stupanj klasifikacije: SLUŽBENO&amp;1#_x000D_</oddHeader>
  </headerFooter>
  <colBreaks count="1" manualBreakCount="1">
    <brk id="18" min="1" max="1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46A9-FDDE-4055-A1CE-010A1F7968FF}">
  <dimension ref="A1:O18"/>
  <sheetViews>
    <sheetView view="pageBreakPreview" zoomScale="90" zoomScaleNormal="93" zoomScaleSheetLayoutView="90" zoomScalePageLayoutView="60" workbookViewId="0">
      <pane xSplit="2" ySplit="2" topLeftCell="C3" activePane="bottomRight" state="frozen"/>
      <selection pane="topRight" activeCell="C1" sqref="C1"/>
      <selection pane="bottomLeft" activeCell="A2" sqref="A2"/>
      <selection pane="bottomRight" activeCell="I14" sqref="I14"/>
    </sheetView>
  </sheetViews>
  <sheetFormatPr defaultColWidth="0" defaultRowHeight="0" customHeight="1" zeroHeight="1" x14ac:dyDescent="0.35"/>
  <cols>
    <col min="1" max="1" width="6.7265625" customWidth="1"/>
    <col min="2" max="2" width="17.7265625" customWidth="1"/>
    <col min="3" max="3" width="19.7265625" style="25" customWidth="1"/>
    <col min="4" max="4" width="17.26953125" style="25" customWidth="1"/>
    <col min="5" max="5" width="22.54296875" style="25" customWidth="1"/>
    <col min="6" max="6" width="24.26953125" style="25" customWidth="1"/>
    <col min="7" max="7" width="20.453125" style="25" customWidth="1"/>
    <col min="8" max="8" width="19.453125" style="25" customWidth="1"/>
    <col min="9" max="9" width="29.7265625" style="25" customWidth="1"/>
    <col min="10" max="10" width="21.453125" style="25" customWidth="1"/>
    <col min="11" max="11" width="26" style="37" customWidth="1"/>
    <col min="12" max="14" width="26" style="25" customWidth="1"/>
    <col min="15" max="15" width="38.26953125" style="28" customWidth="1"/>
    <col min="16" max="16" width="0" hidden="1" customWidth="1"/>
  </cols>
  <sheetData>
    <row r="1" spans="1:15" ht="15" hidden="1" thickBot="1" x14ac:dyDescent="0.4">
      <c r="K1" s="25"/>
    </row>
    <row r="2" spans="1:15" ht="66" customHeight="1" thickBot="1" x14ac:dyDescent="0.4">
      <c r="A2" s="30"/>
      <c r="B2" s="31"/>
      <c r="C2" s="162" t="s">
        <v>47</v>
      </c>
      <c r="D2" s="163"/>
      <c r="E2" s="163"/>
      <c r="F2" s="163"/>
      <c r="G2" s="163"/>
      <c r="H2" s="163"/>
      <c r="I2" s="163"/>
      <c r="J2" s="163"/>
      <c r="K2" s="164" t="s">
        <v>48</v>
      </c>
      <c r="L2" s="164"/>
      <c r="M2" s="164"/>
      <c r="N2" s="164"/>
      <c r="O2" s="165"/>
    </row>
    <row r="3" spans="1:15" ht="100.5" customHeight="1" x14ac:dyDescent="0.35">
      <c r="A3" s="166" t="s">
        <v>15</v>
      </c>
      <c r="B3" s="169" t="s">
        <v>49</v>
      </c>
      <c r="C3" s="158" t="s">
        <v>50</v>
      </c>
      <c r="D3" s="152" t="s">
        <v>51</v>
      </c>
      <c r="E3" s="152" t="s">
        <v>52</v>
      </c>
      <c r="F3" s="33"/>
      <c r="G3" s="152" t="s">
        <v>53</v>
      </c>
      <c r="H3" s="152" t="s">
        <v>54</v>
      </c>
      <c r="I3" s="152" t="s">
        <v>55</v>
      </c>
      <c r="J3" s="152" t="s">
        <v>56</v>
      </c>
      <c r="K3" s="172" t="s">
        <v>57</v>
      </c>
      <c r="L3" s="172" t="s">
        <v>58</v>
      </c>
      <c r="M3" s="172" t="s">
        <v>59</v>
      </c>
      <c r="N3" s="172" t="s">
        <v>60</v>
      </c>
      <c r="O3" s="161" t="s">
        <v>61</v>
      </c>
    </row>
    <row r="4" spans="1:15" ht="64.5" customHeight="1" x14ac:dyDescent="0.35">
      <c r="A4" s="167"/>
      <c r="B4" s="170"/>
      <c r="C4" s="159"/>
      <c r="D4" s="153"/>
      <c r="E4" s="153"/>
      <c r="F4" s="34" t="s">
        <v>62</v>
      </c>
      <c r="G4" s="153"/>
      <c r="H4" s="153"/>
      <c r="I4" s="153"/>
      <c r="J4" s="153"/>
      <c r="K4" s="172"/>
      <c r="L4" s="172"/>
      <c r="M4" s="172"/>
      <c r="N4" s="172"/>
      <c r="O4" s="161"/>
    </row>
    <row r="5" spans="1:15" ht="119.25" customHeight="1" thickBot="1" x14ac:dyDescent="0.4">
      <c r="A5" s="168"/>
      <c r="B5" s="171"/>
      <c r="C5" s="160"/>
      <c r="D5" s="154"/>
      <c r="E5" s="154"/>
      <c r="F5" s="35"/>
      <c r="G5" s="154"/>
      <c r="H5" s="154"/>
      <c r="I5" s="154"/>
      <c r="J5" s="154"/>
      <c r="K5" s="172"/>
      <c r="L5" s="172"/>
      <c r="M5" s="172"/>
      <c r="N5" s="172"/>
      <c r="O5" s="161"/>
    </row>
    <row r="6" spans="1:15" ht="180.75" customHeight="1" x14ac:dyDescent="0.35">
      <c r="A6" s="24">
        <v>1</v>
      </c>
      <c r="B6" s="88" t="s">
        <v>879</v>
      </c>
      <c r="C6" s="87" t="s">
        <v>884</v>
      </c>
      <c r="D6" s="27" t="s">
        <v>876</v>
      </c>
      <c r="E6" s="36">
        <v>170000000</v>
      </c>
      <c r="F6" s="42" t="s">
        <v>880</v>
      </c>
      <c r="G6" s="43" t="s">
        <v>881</v>
      </c>
      <c r="H6" s="36">
        <v>80000000</v>
      </c>
      <c r="I6" s="32" t="s">
        <v>882</v>
      </c>
      <c r="J6" s="32" t="s">
        <v>94</v>
      </c>
      <c r="K6" s="39"/>
      <c r="L6" s="39" t="s">
        <v>897</v>
      </c>
      <c r="M6" s="39"/>
      <c r="N6" s="39"/>
      <c r="O6" s="39"/>
    </row>
    <row r="7" spans="1:15" ht="229.5" customHeight="1" x14ac:dyDescent="0.35">
      <c r="A7" s="24">
        <v>2</v>
      </c>
      <c r="B7" s="88" t="s">
        <v>888</v>
      </c>
      <c r="C7" s="87" t="s">
        <v>901</v>
      </c>
      <c r="D7" s="27" t="s">
        <v>877</v>
      </c>
      <c r="E7" s="36">
        <v>90000000</v>
      </c>
      <c r="F7" s="42" t="s">
        <v>890</v>
      </c>
      <c r="G7" s="43" t="s">
        <v>889</v>
      </c>
      <c r="H7" s="36">
        <v>45000000</v>
      </c>
      <c r="I7" s="32" t="s">
        <v>886</v>
      </c>
      <c r="J7" s="32" t="s">
        <v>94</v>
      </c>
      <c r="K7" s="39"/>
      <c r="L7" s="39" t="s">
        <v>897</v>
      </c>
      <c r="M7" s="39"/>
      <c r="N7" s="39"/>
      <c r="O7" s="39"/>
    </row>
    <row r="8" spans="1:15" ht="246" customHeight="1" x14ac:dyDescent="0.35">
      <c r="A8" s="24">
        <v>3</v>
      </c>
      <c r="B8" s="88" t="s">
        <v>892</v>
      </c>
      <c r="C8" s="87" t="s">
        <v>901</v>
      </c>
      <c r="D8" s="27" t="s">
        <v>878</v>
      </c>
      <c r="E8" s="36">
        <v>100000000</v>
      </c>
      <c r="F8" s="42" t="s">
        <v>891</v>
      </c>
      <c r="G8" s="43" t="s">
        <v>893</v>
      </c>
      <c r="H8" s="36">
        <v>45000000</v>
      </c>
      <c r="I8" s="32" t="s">
        <v>886</v>
      </c>
      <c r="J8" s="32" t="s">
        <v>94</v>
      </c>
      <c r="K8" s="39"/>
      <c r="L8" s="39" t="s">
        <v>897</v>
      </c>
      <c r="M8" s="39"/>
      <c r="N8" s="39"/>
      <c r="O8" s="39"/>
    </row>
    <row r="9" spans="1:15" ht="186" customHeight="1" x14ac:dyDescent="0.35">
      <c r="A9" s="24">
        <v>4</v>
      </c>
      <c r="B9" s="88" t="s">
        <v>871</v>
      </c>
      <c r="C9" s="87" t="s">
        <v>884</v>
      </c>
      <c r="D9" s="27" t="s">
        <v>858</v>
      </c>
      <c r="E9" s="36">
        <v>70000000</v>
      </c>
      <c r="F9" s="42" t="s">
        <v>872</v>
      </c>
      <c r="G9" s="43" t="s">
        <v>900</v>
      </c>
      <c r="H9" s="36">
        <v>35000000</v>
      </c>
      <c r="I9" s="32" t="s">
        <v>882</v>
      </c>
      <c r="J9" s="32" t="s">
        <v>94</v>
      </c>
      <c r="K9" s="39" t="s">
        <v>894</v>
      </c>
      <c r="L9" s="39" t="s">
        <v>895</v>
      </c>
      <c r="M9" s="39" t="s">
        <v>896</v>
      </c>
      <c r="N9" s="26" t="s">
        <v>898</v>
      </c>
      <c r="O9" s="38" t="s">
        <v>910</v>
      </c>
    </row>
    <row r="10" spans="1:15" ht="246.75" customHeight="1" x14ac:dyDescent="0.35">
      <c r="A10" s="24">
        <v>5</v>
      </c>
      <c r="B10" s="88" t="s">
        <v>887</v>
      </c>
      <c r="C10" s="87" t="s">
        <v>901</v>
      </c>
      <c r="D10" s="27" t="s">
        <v>858</v>
      </c>
      <c r="E10" s="36">
        <v>40000000</v>
      </c>
      <c r="F10" s="42" t="s">
        <v>885</v>
      </c>
      <c r="G10" s="43" t="s">
        <v>899</v>
      </c>
      <c r="H10" s="36">
        <v>40000000</v>
      </c>
      <c r="I10" s="32" t="s">
        <v>859</v>
      </c>
      <c r="J10" s="32" t="s">
        <v>94</v>
      </c>
      <c r="K10" s="39" t="s">
        <v>894</v>
      </c>
      <c r="L10" s="39" t="s">
        <v>895</v>
      </c>
      <c r="M10" s="39" t="s">
        <v>896</v>
      </c>
      <c r="N10" s="26" t="s">
        <v>898</v>
      </c>
      <c r="O10" s="38" t="s">
        <v>904</v>
      </c>
    </row>
    <row r="11" spans="1:15" ht="409.5" x14ac:dyDescent="0.35">
      <c r="A11" s="24">
        <v>6</v>
      </c>
      <c r="B11" s="88" t="s">
        <v>860</v>
      </c>
      <c r="C11" s="87" t="s">
        <v>883</v>
      </c>
      <c r="D11" s="27" t="s">
        <v>858</v>
      </c>
      <c r="E11" s="36">
        <v>105000000</v>
      </c>
      <c r="F11" s="42" t="s">
        <v>861</v>
      </c>
      <c r="G11" s="43" t="s">
        <v>899</v>
      </c>
      <c r="H11" s="36">
        <v>90000000</v>
      </c>
      <c r="I11" s="32" t="s">
        <v>862</v>
      </c>
      <c r="J11" s="32" t="s">
        <v>94</v>
      </c>
      <c r="K11" s="39" t="s">
        <v>894</v>
      </c>
      <c r="L11" s="39" t="s">
        <v>895</v>
      </c>
      <c r="M11" s="39" t="s">
        <v>896</v>
      </c>
      <c r="N11" s="26" t="s">
        <v>898</v>
      </c>
      <c r="O11" s="38" t="s">
        <v>903</v>
      </c>
    </row>
    <row r="12" spans="1:15" ht="409.5" x14ac:dyDescent="0.35">
      <c r="A12" s="24">
        <v>7</v>
      </c>
      <c r="B12" s="88" t="s">
        <v>863</v>
      </c>
      <c r="C12" s="87" t="s">
        <v>883</v>
      </c>
      <c r="D12" s="27" t="s">
        <v>858</v>
      </c>
      <c r="E12" s="36">
        <v>120000000</v>
      </c>
      <c r="F12" s="42" t="s">
        <v>864</v>
      </c>
      <c r="G12" s="43" t="s">
        <v>902</v>
      </c>
      <c r="H12" s="36">
        <v>60000000</v>
      </c>
      <c r="I12" s="32" t="s">
        <v>865</v>
      </c>
      <c r="J12" s="32" t="s">
        <v>94</v>
      </c>
      <c r="K12" s="39" t="s">
        <v>894</v>
      </c>
      <c r="L12" s="39" t="s">
        <v>895</v>
      </c>
      <c r="M12" s="39" t="s">
        <v>896</v>
      </c>
      <c r="N12" s="26" t="s">
        <v>898</v>
      </c>
      <c r="O12" s="38" t="s">
        <v>911</v>
      </c>
    </row>
    <row r="13" spans="1:15" ht="409.5" x14ac:dyDescent="0.35">
      <c r="A13" s="24">
        <v>8</v>
      </c>
      <c r="B13" s="88" t="s">
        <v>868</v>
      </c>
      <c r="C13" s="87" t="s">
        <v>883</v>
      </c>
      <c r="D13" s="27" t="s">
        <v>858</v>
      </c>
      <c r="E13" s="36">
        <v>100000000</v>
      </c>
      <c r="F13" s="42" t="s">
        <v>869</v>
      </c>
      <c r="G13" s="43" t="s">
        <v>902</v>
      </c>
      <c r="H13" s="36">
        <v>50000000</v>
      </c>
      <c r="I13" s="32" t="s">
        <v>870</v>
      </c>
      <c r="J13" s="32" t="s">
        <v>94</v>
      </c>
      <c r="K13" s="39" t="s">
        <v>894</v>
      </c>
      <c r="L13" s="39" t="s">
        <v>895</v>
      </c>
      <c r="M13" s="39" t="s">
        <v>896</v>
      </c>
      <c r="N13" s="26" t="s">
        <v>898</v>
      </c>
      <c r="O13" s="38" t="s">
        <v>905</v>
      </c>
    </row>
    <row r="14" spans="1:15" ht="409.5" x14ac:dyDescent="0.35">
      <c r="A14" s="24">
        <v>9</v>
      </c>
      <c r="B14" s="88" t="s">
        <v>873</v>
      </c>
      <c r="C14" s="87" t="s">
        <v>884</v>
      </c>
      <c r="D14" s="27" t="s">
        <v>866</v>
      </c>
      <c r="E14" s="36">
        <v>80000000</v>
      </c>
      <c r="F14" s="42" t="s">
        <v>874</v>
      </c>
      <c r="G14" s="43" t="s">
        <v>906</v>
      </c>
      <c r="H14" s="36">
        <v>40000000</v>
      </c>
      <c r="I14" s="32" t="s">
        <v>862</v>
      </c>
      <c r="J14" s="32" t="s">
        <v>94</v>
      </c>
      <c r="K14" s="39" t="s">
        <v>894</v>
      </c>
      <c r="L14" s="39" t="s">
        <v>895</v>
      </c>
      <c r="M14" s="39" t="s">
        <v>896</v>
      </c>
      <c r="N14" s="26" t="s">
        <v>898</v>
      </c>
      <c r="O14" s="38" t="s">
        <v>907</v>
      </c>
    </row>
    <row r="15" spans="1:15" ht="409.5" x14ac:dyDescent="0.35">
      <c r="A15" s="24">
        <v>10</v>
      </c>
      <c r="B15" s="88" t="s">
        <v>916</v>
      </c>
      <c r="C15" s="87" t="s">
        <v>884</v>
      </c>
      <c r="D15" s="27" t="s">
        <v>866</v>
      </c>
      <c r="E15" s="36">
        <v>954000000</v>
      </c>
      <c r="F15" s="42" t="s">
        <v>917</v>
      </c>
      <c r="G15" s="43" t="s">
        <v>909</v>
      </c>
      <c r="H15" s="36">
        <v>477000000</v>
      </c>
      <c r="I15" s="32" t="s">
        <v>867</v>
      </c>
      <c r="J15" s="32" t="s">
        <v>94</v>
      </c>
      <c r="K15" s="39" t="s">
        <v>894</v>
      </c>
      <c r="L15" s="39" t="s">
        <v>895</v>
      </c>
      <c r="M15" s="39" t="s">
        <v>896</v>
      </c>
      <c r="N15" s="26" t="s">
        <v>898</v>
      </c>
      <c r="O15" s="38" t="s">
        <v>908</v>
      </c>
    </row>
    <row r="16" spans="1:15" ht="28.5" customHeight="1" x14ac:dyDescent="0.35">
      <c r="H16" s="25">
        <f>SUM(H6:H15)</f>
        <v>962000000</v>
      </c>
    </row>
    <row r="17" ht="15.75" hidden="1" customHeight="1" thickBot="1" x14ac:dyDescent="0.4"/>
    <row r="18" ht="15.75" hidden="1" customHeight="1" thickBot="1" x14ac:dyDescent="0.4"/>
  </sheetData>
  <mergeCells count="16">
    <mergeCell ref="O3:O5"/>
    <mergeCell ref="C2:J2"/>
    <mergeCell ref="K2:O2"/>
    <mergeCell ref="A3:A5"/>
    <mergeCell ref="B3:B5"/>
    <mergeCell ref="C3:C5"/>
    <mergeCell ref="D3:D5"/>
    <mergeCell ref="E3:E5"/>
    <mergeCell ref="G3:G5"/>
    <mergeCell ref="H3:H5"/>
    <mergeCell ref="I3:I5"/>
    <mergeCell ref="J3:J5"/>
    <mergeCell ref="K3:K5"/>
    <mergeCell ref="L3:L5"/>
    <mergeCell ref="M3:M5"/>
    <mergeCell ref="N3:N5"/>
  </mergeCells>
  <phoneticPr fontId="18" type="noConversion"/>
  <pageMargins left="0.7" right="0.7" top="0.75" bottom="0.75" header="0.3" footer="0.3"/>
  <pageSetup paperSize="8" scale="85" orientation="landscape" r:id="rId1"/>
  <rowBreaks count="2" manualBreakCount="2">
    <brk id="10" max="14" man="1"/>
    <brk id="15" max="16383"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491E0-2163-4C15-BE44-0971E1B66931}">
  <dimension ref="A1:H224"/>
  <sheetViews>
    <sheetView topLeftCell="A188" workbookViewId="0">
      <selection activeCell="E162" sqref="E162"/>
    </sheetView>
  </sheetViews>
  <sheetFormatPr defaultRowHeight="14.5" x14ac:dyDescent="0.35"/>
  <cols>
    <col min="2" max="2" width="52.26953125" customWidth="1"/>
    <col min="3" max="3" width="20.7265625" style="65" customWidth="1"/>
    <col min="4" max="4" width="26.7265625" customWidth="1"/>
    <col min="5" max="5" width="11.54296875" customWidth="1"/>
    <col min="6" max="6" width="13.26953125" customWidth="1"/>
    <col min="7" max="7" width="13.7265625" customWidth="1"/>
    <col min="8" max="8" width="21.26953125" customWidth="1"/>
  </cols>
  <sheetData>
    <row r="1" spans="1:8" ht="15" customHeight="1" x14ac:dyDescent="0.35">
      <c r="A1" s="161" t="s">
        <v>15</v>
      </c>
      <c r="B1" s="142" t="s">
        <v>23</v>
      </c>
      <c r="C1" s="161" t="s">
        <v>819</v>
      </c>
      <c r="D1" s="161" t="s">
        <v>24</v>
      </c>
      <c r="E1" s="161"/>
      <c r="F1" s="161"/>
      <c r="G1" s="161"/>
      <c r="H1" s="161"/>
    </row>
    <row r="2" spans="1:8" ht="15" customHeight="1" x14ac:dyDescent="0.35">
      <c r="A2" s="161"/>
      <c r="B2" s="143"/>
      <c r="C2" s="161"/>
      <c r="D2" s="161"/>
      <c r="E2" s="161"/>
      <c r="F2" s="161"/>
      <c r="G2" s="161"/>
      <c r="H2" s="161"/>
    </row>
    <row r="3" spans="1:8" ht="15" customHeight="1" x14ac:dyDescent="0.35">
      <c r="A3" s="161"/>
      <c r="B3" s="143"/>
      <c r="C3" s="161"/>
      <c r="D3" s="63" t="s">
        <v>700</v>
      </c>
      <c r="E3" s="63" t="s">
        <v>15</v>
      </c>
      <c r="F3" s="63" t="s">
        <v>701</v>
      </c>
      <c r="G3" s="63" t="s">
        <v>702</v>
      </c>
      <c r="H3" s="63" t="s">
        <v>703</v>
      </c>
    </row>
    <row r="4" spans="1:8" ht="15" customHeight="1" x14ac:dyDescent="0.35">
      <c r="A4" s="40">
        <v>1</v>
      </c>
      <c r="B4" s="40" t="s">
        <v>109</v>
      </c>
      <c r="C4" s="64" t="s">
        <v>820</v>
      </c>
      <c r="D4" s="62" t="s">
        <v>259</v>
      </c>
      <c r="E4" s="62" t="s">
        <v>260</v>
      </c>
      <c r="F4" s="62"/>
      <c r="G4" s="62" t="s">
        <v>261</v>
      </c>
      <c r="H4" s="62" t="s">
        <v>262</v>
      </c>
    </row>
    <row r="5" spans="1:8" ht="15" customHeight="1" x14ac:dyDescent="0.35">
      <c r="A5" s="40">
        <v>2</v>
      </c>
      <c r="B5" s="40" t="s">
        <v>110</v>
      </c>
      <c r="C5" s="64" t="s">
        <v>820</v>
      </c>
      <c r="D5" s="62" t="s">
        <v>263</v>
      </c>
      <c r="E5" s="62" t="s">
        <v>264</v>
      </c>
      <c r="F5" s="62"/>
      <c r="G5" s="62" t="s">
        <v>265</v>
      </c>
      <c r="H5" s="62" t="s">
        <v>266</v>
      </c>
    </row>
    <row r="6" spans="1:8" x14ac:dyDescent="0.35">
      <c r="A6" s="40">
        <v>3</v>
      </c>
      <c r="B6" s="40" t="s">
        <v>111</v>
      </c>
      <c r="C6" s="64" t="s">
        <v>820</v>
      </c>
      <c r="D6" s="62" t="s">
        <v>267</v>
      </c>
      <c r="E6" s="62" t="s">
        <v>268</v>
      </c>
      <c r="F6" s="62"/>
      <c r="G6" s="62" t="s">
        <v>269</v>
      </c>
      <c r="H6" s="62" t="s">
        <v>270</v>
      </c>
    </row>
    <row r="7" spans="1:8" x14ac:dyDescent="0.35">
      <c r="A7" s="40">
        <v>4</v>
      </c>
      <c r="B7" s="40" t="s">
        <v>112</v>
      </c>
      <c r="C7" s="64" t="s">
        <v>820</v>
      </c>
      <c r="D7" s="62" t="s">
        <v>271</v>
      </c>
      <c r="E7" s="62" t="s">
        <v>272</v>
      </c>
      <c r="F7" s="62"/>
      <c r="G7" s="62" t="s">
        <v>273</v>
      </c>
      <c r="H7" s="62" t="s">
        <v>274</v>
      </c>
    </row>
    <row r="8" spans="1:8" x14ac:dyDescent="0.35">
      <c r="A8" s="40">
        <v>5</v>
      </c>
      <c r="B8" s="40" t="s">
        <v>113</v>
      </c>
      <c r="C8" s="64" t="s">
        <v>820</v>
      </c>
      <c r="D8" s="62" t="s">
        <v>275</v>
      </c>
      <c r="E8" s="62" t="s">
        <v>276</v>
      </c>
      <c r="F8" s="62"/>
      <c r="G8" s="62" t="s">
        <v>277</v>
      </c>
      <c r="H8" s="62" t="s">
        <v>278</v>
      </c>
    </row>
    <row r="9" spans="1:8" x14ac:dyDescent="0.35">
      <c r="A9" s="40">
        <v>6</v>
      </c>
      <c r="B9" s="40" t="s">
        <v>114</v>
      </c>
      <c r="C9" s="64" t="s">
        <v>820</v>
      </c>
      <c r="D9" s="62" t="s">
        <v>279</v>
      </c>
      <c r="E9" s="62" t="s">
        <v>280</v>
      </c>
      <c r="F9" s="62"/>
      <c r="G9" s="62" t="s">
        <v>281</v>
      </c>
      <c r="H9" s="62" t="s">
        <v>282</v>
      </c>
    </row>
    <row r="10" spans="1:8" x14ac:dyDescent="0.35">
      <c r="A10" s="40">
        <v>7</v>
      </c>
      <c r="B10" s="40" t="s">
        <v>115</v>
      </c>
      <c r="C10" s="64" t="s">
        <v>820</v>
      </c>
      <c r="D10" s="62" t="s">
        <v>283</v>
      </c>
      <c r="E10" s="62" t="s">
        <v>284</v>
      </c>
      <c r="F10" s="62"/>
      <c r="G10" s="62" t="s">
        <v>285</v>
      </c>
      <c r="H10" s="62" t="s">
        <v>286</v>
      </c>
    </row>
    <row r="11" spans="1:8" x14ac:dyDescent="0.35">
      <c r="A11" s="40">
        <v>8</v>
      </c>
      <c r="B11" s="40" t="s">
        <v>116</v>
      </c>
      <c r="C11" s="64" t="s">
        <v>820</v>
      </c>
      <c r="D11" s="62" t="s">
        <v>287</v>
      </c>
      <c r="E11" s="62" t="s">
        <v>288</v>
      </c>
      <c r="F11" s="62"/>
      <c r="G11" s="62" t="s">
        <v>289</v>
      </c>
      <c r="H11" s="62" t="s">
        <v>290</v>
      </c>
    </row>
    <row r="12" spans="1:8" x14ac:dyDescent="0.35">
      <c r="A12" s="40">
        <v>9</v>
      </c>
      <c r="B12" s="40" t="s">
        <v>117</v>
      </c>
      <c r="C12" s="64" t="s">
        <v>820</v>
      </c>
      <c r="D12" s="62" t="s">
        <v>291</v>
      </c>
      <c r="E12" s="62" t="s">
        <v>272</v>
      </c>
      <c r="F12" s="62"/>
      <c r="G12" s="62" t="s">
        <v>292</v>
      </c>
      <c r="H12" s="62" t="s">
        <v>293</v>
      </c>
    </row>
    <row r="13" spans="1:8" x14ac:dyDescent="0.35">
      <c r="A13" s="40">
        <v>10</v>
      </c>
      <c r="B13" s="40" t="s">
        <v>118</v>
      </c>
      <c r="C13" s="64" t="s">
        <v>820</v>
      </c>
      <c r="D13" s="62" t="s">
        <v>294</v>
      </c>
      <c r="E13" s="62" t="s">
        <v>295</v>
      </c>
      <c r="F13" s="62"/>
      <c r="G13" s="62" t="s">
        <v>296</v>
      </c>
      <c r="H13" s="62" t="s">
        <v>297</v>
      </c>
    </row>
    <row r="14" spans="1:8" x14ac:dyDescent="0.35">
      <c r="A14" s="40">
        <v>11</v>
      </c>
      <c r="B14" s="40" t="s">
        <v>119</v>
      </c>
      <c r="C14" s="64" t="s">
        <v>820</v>
      </c>
      <c r="D14" s="62" t="s">
        <v>298</v>
      </c>
      <c r="E14" s="62" t="s">
        <v>299</v>
      </c>
      <c r="F14" s="62"/>
      <c r="G14" s="62" t="s">
        <v>300</v>
      </c>
      <c r="H14" s="62" t="s">
        <v>301</v>
      </c>
    </row>
    <row r="15" spans="1:8" x14ac:dyDescent="0.35">
      <c r="A15" s="40">
        <v>12</v>
      </c>
      <c r="B15" s="40" t="s">
        <v>120</v>
      </c>
      <c r="C15" s="64" t="s">
        <v>820</v>
      </c>
      <c r="D15" s="62" t="s">
        <v>302</v>
      </c>
      <c r="E15" s="62" t="s">
        <v>303</v>
      </c>
      <c r="F15" s="62"/>
      <c r="G15" s="62" t="s">
        <v>304</v>
      </c>
      <c r="H15" s="62" t="s">
        <v>305</v>
      </c>
    </row>
    <row r="16" spans="1:8" x14ac:dyDescent="0.35">
      <c r="A16" s="40">
        <v>13</v>
      </c>
      <c r="B16" s="40" t="s">
        <v>121</v>
      </c>
      <c r="C16" s="64" t="s">
        <v>820</v>
      </c>
      <c r="D16" s="62" t="s">
        <v>306</v>
      </c>
      <c r="E16" s="62" t="s">
        <v>307</v>
      </c>
      <c r="F16" s="62"/>
      <c r="G16" s="62" t="s">
        <v>308</v>
      </c>
      <c r="H16" s="62" t="s">
        <v>309</v>
      </c>
    </row>
    <row r="17" spans="1:8" x14ac:dyDescent="0.35">
      <c r="A17" s="40">
        <v>14</v>
      </c>
      <c r="B17" s="40" t="s">
        <v>122</v>
      </c>
      <c r="C17" s="64" t="s">
        <v>820</v>
      </c>
      <c r="D17" s="62" t="s">
        <v>310</v>
      </c>
      <c r="E17" s="62" t="s">
        <v>311</v>
      </c>
      <c r="F17" s="62"/>
      <c r="G17" s="62" t="s">
        <v>312</v>
      </c>
      <c r="H17" s="62" t="s">
        <v>313</v>
      </c>
    </row>
    <row r="18" spans="1:8" x14ac:dyDescent="0.35">
      <c r="A18" s="40">
        <v>15</v>
      </c>
      <c r="B18" s="40" t="s">
        <v>123</v>
      </c>
      <c r="C18" s="64" t="s">
        <v>820</v>
      </c>
      <c r="D18" s="62" t="s">
        <v>314</v>
      </c>
      <c r="E18" s="62" t="s">
        <v>315</v>
      </c>
      <c r="F18" s="62"/>
      <c r="G18" s="62" t="s">
        <v>316</v>
      </c>
      <c r="H18" s="62" t="s">
        <v>317</v>
      </c>
    </row>
    <row r="19" spans="1:8" x14ac:dyDescent="0.35">
      <c r="A19" s="40">
        <v>16</v>
      </c>
      <c r="B19" s="40" t="s">
        <v>124</v>
      </c>
      <c r="C19" s="64" t="s">
        <v>820</v>
      </c>
      <c r="D19" s="62" t="s">
        <v>318</v>
      </c>
      <c r="E19" s="62" t="s">
        <v>299</v>
      </c>
      <c r="F19" s="62"/>
      <c r="G19" s="62" t="s">
        <v>319</v>
      </c>
      <c r="H19" s="62" t="s">
        <v>320</v>
      </c>
    </row>
    <row r="20" spans="1:8" x14ac:dyDescent="0.35">
      <c r="A20" s="40">
        <v>17</v>
      </c>
      <c r="B20" s="40" t="s">
        <v>125</v>
      </c>
      <c r="C20" s="64" t="s">
        <v>820</v>
      </c>
      <c r="D20" s="62" t="s">
        <v>321</v>
      </c>
      <c r="E20" s="62" t="s">
        <v>322</v>
      </c>
      <c r="F20" s="62"/>
      <c r="G20" s="62" t="s">
        <v>323</v>
      </c>
      <c r="H20" s="62" t="s">
        <v>324</v>
      </c>
    </row>
    <row r="21" spans="1:8" x14ac:dyDescent="0.35">
      <c r="A21" s="40">
        <v>18</v>
      </c>
      <c r="B21" s="40" t="s">
        <v>126</v>
      </c>
      <c r="C21" s="64" t="s">
        <v>820</v>
      </c>
      <c r="D21" s="62" t="s">
        <v>325</v>
      </c>
      <c r="E21" s="62" t="s">
        <v>264</v>
      </c>
      <c r="F21" s="62"/>
      <c r="G21" s="62" t="s">
        <v>326</v>
      </c>
      <c r="H21" s="62" t="s">
        <v>327</v>
      </c>
    </row>
    <row r="22" spans="1:8" x14ac:dyDescent="0.35">
      <c r="A22" s="40">
        <v>19</v>
      </c>
      <c r="B22" s="40" t="s">
        <v>127</v>
      </c>
      <c r="C22" s="64" t="s">
        <v>820</v>
      </c>
      <c r="D22" s="62" t="s">
        <v>328</v>
      </c>
      <c r="E22" s="62" t="s">
        <v>329</v>
      </c>
      <c r="F22" s="62" t="s">
        <v>330</v>
      </c>
      <c r="G22" s="62" t="s">
        <v>331</v>
      </c>
      <c r="H22" s="62" t="s">
        <v>332</v>
      </c>
    </row>
    <row r="23" spans="1:8" x14ac:dyDescent="0.35">
      <c r="A23" s="40">
        <v>20</v>
      </c>
      <c r="B23" s="40" t="s">
        <v>128</v>
      </c>
      <c r="C23" s="64" t="s">
        <v>820</v>
      </c>
      <c r="D23" s="62" t="s">
        <v>333</v>
      </c>
      <c r="E23" s="62" t="s">
        <v>334</v>
      </c>
      <c r="F23" s="62"/>
      <c r="G23" s="62" t="s">
        <v>335</v>
      </c>
      <c r="H23" s="62" t="s">
        <v>336</v>
      </c>
    </row>
    <row r="24" spans="1:8" x14ac:dyDescent="0.35">
      <c r="A24" s="40">
        <v>21</v>
      </c>
      <c r="B24" s="40" t="s">
        <v>129</v>
      </c>
      <c r="C24" s="64" t="s">
        <v>820</v>
      </c>
      <c r="D24" s="62" t="s">
        <v>337</v>
      </c>
      <c r="E24" s="62" t="s">
        <v>338</v>
      </c>
      <c r="F24" s="62"/>
      <c r="G24" s="62" t="s">
        <v>339</v>
      </c>
      <c r="H24" s="62" t="s">
        <v>340</v>
      </c>
    </row>
    <row r="25" spans="1:8" x14ac:dyDescent="0.35">
      <c r="A25" s="40">
        <v>22</v>
      </c>
      <c r="B25" s="40" t="s">
        <v>129</v>
      </c>
      <c r="C25" s="64" t="s">
        <v>820</v>
      </c>
      <c r="D25" s="62" t="s">
        <v>341</v>
      </c>
      <c r="E25" s="62" t="s">
        <v>342</v>
      </c>
      <c r="F25" s="62"/>
      <c r="G25" s="62" t="s">
        <v>343</v>
      </c>
      <c r="H25" s="62" t="s">
        <v>344</v>
      </c>
    </row>
    <row r="26" spans="1:8" x14ac:dyDescent="0.35">
      <c r="A26" s="40">
        <v>23</v>
      </c>
      <c r="B26" s="40" t="s">
        <v>129</v>
      </c>
      <c r="C26" s="64" t="s">
        <v>820</v>
      </c>
      <c r="D26" s="62" t="s">
        <v>345</v>
      </c>
      <c r="E26" s="62" t="s">
        <v>346</v>
      </c>
      <c r="F26" s="62" t="s">
        <v>347</v>
      </c>
      <c r="G26" s="62" t="s">
        <v>348</v>
      </c>
      <c r="H26" s="62" t="s">
        <v>349</v>
      </c>
    </row>
    <row r="27" spans="1:8" x14ac:dyDescent="0.35">
      <c r="A27" s="40">
        <v>24</v>
      </c>
      <c r="B27" s="40" t="s">
        <v>130</v>
      </c>
      <c r="C27" s="64" t="s">
        <v>820</v>
      </c>
      <c r="D27" s="62" t="s">
        <v>350</v>
      </c>
      <c r="E27" s="62" t="s">
        <v>351</v>
      </c>
      <c r="F27" s="62"/>
      <c r="G27" s="62" t="s">
        <v>348</v>
      </c>
      <c r="H27" s="62" t="s">
        <v>349</v>
      </c>
    </row>
    <row r="28" spans="1:8" x14ac:dyDescent="0.35">
      <c r="A28" s="40">
        <v>25</v>
      </c>
      <c r="B28" s="40" t="s">
        <v>131</v>
      </c>
      <c r="C28" s="64" t="s">
        <v>820</v>
      </c>
      <c r="D28" s="62" t="s">
        <v>352</v>
      </c>
      <c r="E28" s="62" t="s">
        <v>353</v>
      </c>
      <c r="F28" s="62"/>
      <c r="G28" s="62" t="s">
        <v>348</v>
      </c>
      <c r="H28" s="62" t="s">
        <v>349</v>
      </c>
    </row>
    <row r="29" spans="1:8" x14ac:dyDescent="0.35">
      <c r="A29" s="40">
        <v>26</v>
      </c>
      <c r="B29" s="40" t="s">
        <v>132</v>
      </c>
      <c r="C29" s="64" t="s">
        <v>820</v>
      </c>
      <c r="D29" s="62" t="s">
        <v>354</v>
      </c>
      <c r="E29" s="62" t="s">
        <v>295</v>
      </c>
      <c r="F29" s="62"/>
      <c r="G29" s="62" t="s">
        <v>355</v>
      </c>
      <c r="H29" s="62" t="s">
        <v>356</v>
      </c>
    </row>
    <row r="30" spans="1:8" x14ac:dyDescent="0.35">
      <c r="A30" s="40">
        <v>27</v>
      </c>
      <c r="B30" s="40" t="s">
        <v>133</v>
      </c>
      <c r="C30" s="64" t="s">
        <v>820</v>
      </c>
      <c r="D30" s="62" t="s">
        <v>357</v>
      </c>
      <c r="E30" s="62" t="s">
        <v>358</v>
      </c>
      <c r="F30" s="62" t="s">
        <v>359</v>
      </c>
      <c r="G30" s="62" t="s">
        <v>360</v>
      </c>
      <c r="H30" s="62" t="s">
        <v>361</v>
      </c>
    </row>
    <row r="31" spans="1:8" x14ac:dyDescent="0.35">
      <c r="A31" s="40">
        <v>28</v>
      </c>
      <c r="B31" s="40" t="s">
        <v>134</v>
      </c>
      <c r="C31" s="64" t="s">
        <v>820</v>
      </c>
      <c r="D31" s="62" t="s">
        <v>362</v>
      </c>
      <c r="E31" s="62" t="s">
        <v>264</v>
      </c>
      <c r="F31" s="62"/>
      <c r="G31" s="62" t="s">
        <v>363</v>
      </c>
      <c r="H31" s="62" t="s">
        <v>364</v>
      </c>
    </row>
    <row r="32" spans="1:8" x14ac:dyDescent="0.35">
      <c r="A32" s="40">
        <v>29</v>
      </c>
      <c r="B32" s="40" t="s">
        <v>135</v>
      </c>
      <c r="C32" s="64" t="s">
        <v>820</v>
      </c>
      <c r="D32" s="62" t="s">
        <v>365</v>
      </c>
      <c r="E32" s="62" t="s">
        <v>366</v>
      </c>
      <c r="F32" s="62"/>
      <c r="G32" s="62" t="s">
        <v>367</v>
      </c>
      <c r="H32" s="62" t="s">
        <v>368</v>
      </c>
    </row>
    <row r="33" spans="1:8" x14ac:dyDescent="0.35">
      <c r="A33" s="40">
        <v>30</v>
      </c>
      <c r="B33" s="40" t="s">
        <v>136</v>
      </c>
      <c r="C33" s="64" t="s">
        <v>820</v>
      </c>
      <c r="D33" s="62" t="s">
        <v>369</v>
      </c>
      <c r="E33" s="62" t="s">
        <v>370</v>
      </c>
      <c r="F33" s="62" t="s">
        <v>371</v>
      </c>
      <c r="G33" s="62" t="s">
        <v>372</v>
      </c>
      <c r="H33" s="62" t="s">
        <v>373</v>
      </c>
    </row>
    <row r="34" spans="1:8" x14ac:dyDescent="0.35">
      <c r="A34" s="40">
        <v>31</v>
      </c>
      <c r="B34" s="40" t="s">
        <v>137</v>
      </c>
      <c r="C34" s="64" t="s">
        <v>820</v>
      </c>
      <c r="D34" s="62" t="s">
        <v>374</v>
      </c>
      <c r="E34" s="62" t="s">
        <v>375</v>
      </c>
      <c r="F34" s="62"/>
      <c r="G34" s="62" t="s">
        <v>376</v>
      </c>
      <c r="H34" s="62" t="s">
        <v>377</v>
      </c>
    </row>
    <row r="35" spans="1:8" x14ac:dyDescent="0.35">
      <c r="A35" s="40">
        <v>32</v>
      </c>
      <c r="B35" s="40" t="s">
        <v>138</v>
      </c>
      <c r="C35" s="64" t="s">
        <v>820</v>
      </c>
      <c r="D35" s="62" t="s">
        <v>378</v>
      </c>
      <c r="E35" s="62" t="s">
        <v>379</v>
      </c>
      <c r="F35" s="62"/>
      <c r="G35" s="62" t="s">
        <v>380</v>
      </c>
      <c r="H35" s="62" t="s">
        <v>381</v>
      </c>
    </row>
    <row r="36" spans="1:8" x14ac:dyDescent="0.35">
      <c r="A36" s="40">
        <v>33</v>
      </c>
      <c r="B36" s="40" t="s">
        <v>139</v>
      </c>
      <c r="C36" s="64" t="s">
        <v>820</v>
      </c>
      <c r="D36" s="62" t="s">
        <v>382</v>
      </c>
      <c r="E36" s="62" t="s">
        <v>383</v>
      </c>
      <c r="F36" s="62"/>
      <c r="G36" s="62" t="s">
        <v>384</v>
      </c>
      <c r="H36" s="62" t="s">
        <v>385</v>
      </c>
    </row>
    <row r="37" spans="1:8" x14ac:dyDescent="0.35">
      <c r="A37" s="40">
        <v>34</v>
      </c>
      <c r="B37" s="40" t="s">
        <v>140</v>
      </c>
      <c r="C37" s="64" t="s">
        <v>820</v>
      </c>
      <c r="D37" s="62" t="s">
        <v>386</v>
      </c>
      <c r="E37" s="62" t="s">
        <v>387</v>
      </c>
      <c r="F37" s="62"/>
      <c r="G37" s="62" t="s">
        <v>388</v>
      </c>
      <c r="H37" s="62" t="s">
        <v>389</v>
      </c>
    </row>
    <row r="38" spans="1:8" x14ac:dyDescent="0.35">
      <c r="A38" s="40">
        <v>35</v>
      </c>
      <c r="B38" s="40" t="s">
        <v>141</v>
      </c>
      <c r="C38" s="64" t="s">
        <v>820</v>
      </c>
      <c r="D38" s="62" t="s">
        <v>390</v>
      </c>
      <c r="E38" s="62" t="s">
        <v>391</v>
      </c>
      <c r="F38" s="62"/>
      <c r="G38" s="62" t="s">
        <v>392</v>
      </c>
      <c r="H38" s="62" t="s">
        <v>393</v>
      </c>
    </row>
    <row r="39" spans="1:8" x14ac:dyDescent="0.35">
      <c r="A39" s="40">
        <v>36</v>
      </c>
      <c r="B39" s="40" t="s">
        <v>142</v>
      </c>
      <c r="C39" s="64" t="s">
        <v>820</v>
      </c>
      <c r="D39" s="62" t="s">
        <v>395</v>
      </c>
      <c r="E39" s="62" t="s">
        <v>295</v>
      </c>
      <c r="F39" s="62"/>
      <c r="G39" s="62" t="s">
        <v>396</v>
      </c>
      <c r="H39" s="62" t="s">
        <v>397</v>
      </c>
    </row>
    <row r="40" spans="1:8" x14ac:dyDescent="0.35">
      <c r="A40" s="40">
        <v>37</v>
      </c>
      <c r="B40" s="40" t="s">
        <v>143</v>
      </c>
      <c r="C40" s="64" t="s">
        <v>820</v>
      </c>
      <c r="D40" s="62" t="s">
        <v>398</v>
      </c>
      <c r="E40" s="62" t="s">
        <v>379</v>
      </c>
      <c r="F40" s="62"/>
      <c r="G40" s="62" t="s">
        <v>399</v>
      </c>
      <c r="H40" s="62" t="s">
        <v>400</v>
      </c>
    </row>
    <row r="41" spans="1:8" x14ac:dyDescent="0.35">
      <c r="A41" s="40">
        <v>38</v>
      </c>
      <c r="B41" s="40" t="s">
        <v>144</v>
      </c>
      <c r="C41" s="64" t="s">
        <v>820</v>
      </c>
      <c r="D41" s="62" t="s">
        <v>401</v>
      </c>
      <c r="E41" s="62" t="s">
        <v>402</v>
      </c>
      <c r="F41" s="62" t="s">
        <v>359</v>
      </c>
      <c r="G41" s="62" t="s">
        <v>403</v>
      </c>
      <c r="H41" s="62" t="s">
        <v>404</v>
      </c>
    </row>
    <row r="42" spans="1:8" x14ac:dyDescent="0.35">
      <c r="A42" s="40">
        <v>39</v>
      </c>
      <c r="B42" s="40" t="s">
        <v>145</v>
      </c>
      <c r="C42" s="64" t="s">
        <v>820</v>
      </c>
      <c r="D42" s="62" t="s">
        <v>405</v>
      </c>
      <c r="E42" s="62" t="s">
        <v>303</v>
      </c>
      <c r="F42" s="62"/>
      <c r="G42" s="62" t="s">
        <v>348</v>
      </c>
      <c r="H42" s="62" t="s">
        <v>349</v>
      </c>
    </row>
    <row r="43" spans="1:8" x14ac:dyDescent="0.35">
      <c r="A43" s="40">
        <v>40</v>
      </c>
      <c r="B43" s="40" t="s">
        <v>146</v>
      </c>
      <c r="C43" s="64" t="s">
        <v>820</v>
      </c>
      <c r="D43" s="62" t="s">
        <v>406</v>
      </c>
      <c r="E43" s="62" t="s">
        <v>366</v>
      </c>
      <c r="F43" s="62"/>
      <c r="G43" s="62" t="s">
        <v>407</v>
      </c>
      <c r="H43" s="62" t="s">
        <v>710</v>
      </c>
    </row>
    <row r="44" spans="1:8" x14ac:dyDescent="0.35">
      <c r="A44" s="40">
        <v>41</v>
      </c>
      <c r="B44" s="40" t="s">
        <v>147</v>
      </c>
      <c r="C44" s="64" t="s">
        <v>820</v>
      </c>
      <c r="D44" s="62" t="s">
        <v>408</v>
      </c>
      <c r="E44" s="62" t="s">
        <v>409</v>
      </c>
      <c r="F44" s="62"/>
      <c r="G44" s="62" t="s">
        <v>410</v>
      </c>
      <c r="H44" s="62" t="s">
        <v>411</v>
      </c>
    </row>
    <row r="45" spans="1:8" x14ac:dyDescent="0.35">
      <c r="A45" s="40">
        <v>42</v>
      </c>
      <c r="B45" s="40" t="s">
        <v>148</v>
      </c>
      <c r="C45" s="64" t="s">
        <v>820</v>
      </c>
      <c r="D45" s="62" t="s">
        <v>412</v>
      </c>
      <c r="E45" s="62" t="s">
        <v>413</v>
      </c>
      <c r="F45" s="62"/>
      <c r="G45" s="62" t="s">
        <v>414</v>
      </c>
      <c r="H45" s="62" t="s">
        <v>709</v>
      </c>
    </row>
    <row r="46" spans="1:8" x14ac:dyDescent="0.35">
      <c r="A46" s="40">
        <v>43</v>
      </c>
      <c r="B46" s="40" t="s">
        <v>149</v>
      </c>
      <c r="C46" s="64" t="s">
        <v>820</v>
      </c>
      <c r="D46" s="62" t="s">
        <v>415</v>
      </c>
      <c r="E46" s="62" t="s">
        <v>264</v>
      </c>
      <c r="F46" s="62"/>
      <c r="G46" s="62" t="s">
        <v>416</v>
      </c>
      <c r="H46" s="62" t="s">
        <v>417</v>
      </c>
    </row>
    <row r="47" spans="1:8" x14ac:dyDescent="0.35">
      <c r="A47" s="40">
        <v>44</v>
      </c>
      <c r="B47" s="40" t="s">
        <v>150</v>
      </c>
      <c r="C47" s="64" t="s">
        <v>820</v>
      </c>
      <c r="D47" s="62" t="s">
        <v>418</v>
      </c>
      <c r="E47" s="62" t="s">
        <v>307</v>
      </c>
      <c r="F47" s="62" t="s">
        <v>359</v>
      </c>
      <c r="G47" s="62" t="s">
        <v>319</v>
      </c>
      <c r="H47" s="62" t="s">
        <v>419</v>
      </c>
    </row>
    <row r="48" spans="1:8" x14ac:dyDescent="0.35">
      <c r="A48" s="40">
        <v>45</v>
      </c>
      <c r="B48" s="40" t="s">
        <v>151</v>
      </c>
      <c r="C48" s="64" t="s">
        <v>820</v>
      </c>
      <c r="D48" s="62" t="s">
        <v>420</v>
      </c>
      <c r="E48" s="62" t="s">
        <v>264</v>
      </c>
      <c r="F48" s="62"/>
      <c r="G48" s="62" t="s">
        <v>421</v>
      </c>
      <c r="H48" s="62" t="s">
        <v>422</v>
      </c>
    </row>
    <row r="49" spans="1:8" x14ac:dyDescent="0.35">
      <c r="A49" s="40">
        <v>46</v>
      </c>
      <c r="B49" s="40" t="s">
        <v>152</v>
      </c>
      <c r="C49" s="64" t="s">
        <v>820</v>
      </c>
      <c r="D49" s="62" t="s">
        <v>423</v>
      </c>
      <c r="E49" s="62" t="s">
        <v>394</v>
      </c>
      <c r="F49" s="62" t="s">
        <v>424</v>
      </c>
      <c r="G49" s="62" t="s">
        <v>425</v>
      </c>
      <c r="H49" s="62" t="s">
        <v>426</v>
      </c>
    </row>
    <row r="50" spans="1:8" x14ac:dyDescent="0.35">
      <c r="A50" s="40">
        <v>47</v>
      </c>
      <c r="B50" s="40" t="s">
        <v>153</v>
      </c>
      <c r="C50" s="64" t="s">
        <v>820</v>
      </c>
      <c r="D50" s="62" t="s">
        <v>427</v>
      </c>
      <c r="E50" s="62" t="s">
        <v>334</v>
      </c>
      <c r="F50" s="62"/>
      <c r="G50" s="62" t="s">
        <v>428</v>
      </c>
      <c r="H50" s="62" t="s">
        <v>429</v>
      </c>
    </row>
    <row r="51" spans="1:8" x14ac:dyDescent="0.35">
      <c r="A51" s="40">
        <v>48</v>
      </c>
      <c r="B51" s="40" t="s">
        <v>154</v>
      </c>
      <c r="C51" s="64" t="s">
        <v>820</v>
      </c>
      <c r="D51" s="62" t="s">
        <v>430</v>
      </c>
      <c r="E51" s="62" t="s">
        <v>431</v>
      </c>
      <c r="F51" s="62"/>
      <c r="G51" s="62" t="s">
        <v>432</v>
      </c>
      <c r="H51" s="62" t="s">
        <v>433</v>
      </c>
    </row>
    <row r="52" spans="1:8" x14ac:dyDescent="0.35">
      <c r="A52" s="40">
        <v>49</v>
      </c>
      <c r="B52" s="40" t="s">
        <v>155</v>
      </c>
      <c r="C52" s="64" t="s">
        <v>820</v>
      </c>
      <c r="D52" s="62" t="s">
        <v>434</v>
      </c>
      <c r="E52" s="62" t="s">
        <v>435</v>
      </c>
      <c r="F52" s="62" t="s">
        <v>359</v>
      </c>
      <c r="G52" s="62" t="s">
        <v>339</v>
      </c>
      <c r="H52" s="62" t="s">
        <v>340</v>
      </c>
    </row>
    <row r="53" spans="1:8" x14ac:dyDescent="0.35">
      <c r="A53" s="40">
        <v>50</v>
      </c>
      <c r="B53" s="40" t="s">
        <v>156</v>
      </c>
      <c r="C53" s="64" t="s">
        <v>820</v>
      </c>
      <c r="D53" s="62" t="s">
        <v>436</v>
      </c>
      <c r="E53" s="62" t="s">
        <v>413</v>
      </c>
      <c r="F53" s="62"/>
      <c r="G53" s="62" t="s">
        <v>392</v>
      </c>
      <c r="H53" s="62" t="s">
        <v>393</v>
      </c>
    </row>
    <row r="54" spans="1:8" x14ac:dyDescent="0.35">
      <c r="A54" s="40">
        <v>51</v>
      </c>
      <c r="B54" s="40" t="s">
        <v>157</v>
      </c>
      <c r="C54" s="64" t="s">
        <v>820</v>
      </c>
      <c r="D54" s="62" t="s">
        <v>437</v>
      </c>
      <c r="E54" s="62" t="s">
        <v>366</v>
      </c>
      <c r="F54" s="62"/>
      <c r="G54" s="62" t="s">
        <v>348</v>
      </c>
      <c r="H54" s="62" t="s">
        <v>349</v>
      </c>
    </row>
    <row r="55" spans="1:8" x14ac:dyDescent="0.35">
      <c r="A55" s="40">
        <v>52</v>
      </c>
      <c r="B55" s="40" t="s">
        <v>158</v>
      </c>
      <c r="C55" s="64" t="s">
        <v>820</v>
      </c>
      <c r="D55" s="62" t="s">
        <v>438</v>
      </c>
      <c r="E55" s="62" t="s">
        <v>439</v>
      </c>
      <c r="F55" s="62"/>
      <c r="G55" s="62" t="s">
        <v>440</v>
      </c>
      <c r="H55" s="62" t="s">
        <v>441</v>
      </c>
    </row>
    <row r="56" spans="1:8" x14ac:dyDescent="0.35">
      <c r="A56" s="40">
        <v>53</v>
      </c>
      <c r="B56" s="40" t="s">
        <v>159</v>
      </c>
      <c r="C56" s="64" t="s">
        <v>820</v>
      </c>
      <c r="D56" s="62" t="s">
        <v>442</v>
      </c>
      <c r="E56" s="62" t="s">
        <v>307</v>
      </c>
      <c r="F56" s="62"/>
      <c r="G56" s="62" t="s">
        <v>396</v>
      </c>
      <c r="H56" s="62" t="s">
        <v>443</v>
      </c>
    </row>
    <row r="57" spans="1:8" x14ac:dyDescent="0.35">
      <c r="A57" s="40">
        <v>54</v>
      </c>
      <c r="B57" s="40" t="s">
        <v>160</v>
      </c>
      <c r="C57" s="64" t="s">
        <v>820</v>
      </c>
      <c r="D57" s="62" t="s">
        <v>444</v>
      </c>
      <c r="E57" s="62" t="s">
        <v>280</v>
      </c>
      <c r="F57" s="62"/>
      <c r="G57" s="62" t="s">
        <v>445</v>
      </c>
      <c r="H57" s="62" t="s">
        <v>446</v>
      </c>
    </row>
    <row r="58" spans="1:8" x14ac:dyDescent="0.35">
      <c r="A58" s="40">
        <v>55</v>
      </c>
      <c r="B58" s="40" t="s">
        <v>161</v>
      </c>
      <c r="C58" s="64" t="s">
        <v>820</v>
      </c>
      <c r="D58" s="62" t="s">
        <v>321</v>
      </c>
      <c r="E58" s="62" t="s">
        <v>447</v>
      </c>
      <c r="F58" s="62"/>
      <c r="G58" s="62" t="s">
        <v>323</v>
      </c>
      <c r="H58" s="62" t="s">
        <v>708</v>
      </c>
    </row>
    <row r="59" spans="1:8" x14ac:dyDescent="0.35">
      <c r="A59" s="40">
        <v>56</v>
      </c>
      <c r="B59" s="40" t="s">
        <v>162</v>
      </c>
      <c r="C59" s="64" t="s">
        <v>820</v>
      </c>
      <c r="D59" s="62" t="s">
        <v>448</v>
      </c>
      <c r="E59" s="62" t="s">
        <v>449</v>
      </c>
      <c r="F59" s="62"/>
      <c r="G59" s="62" t="s">
        <v>425</v>
      </c>
      <c r="H59" s="62" t="s">
        <v>426</v>
      </c>
    </row>
    <row r="60" spans="1:8" x14ac:dyDescent="0.35">
      <c r="A60" s="40">
        <v>57</v>
      </c>
      <c r="B60" s="40" t="s">
        <v>163</v>
      </c>
      <c r="C60" s="64" t="s">
        <v>820</v>
      </c>
      <c r="D60" s="62" t="s">
        <v>450</v>
      </c>
      <c r="E60" s="62" t="s">
        <v>451</v>
      </c>
      <c r="F60" s="62"/>
      <c r="G60" s="62" t="s">
        <v>452</v>
      </c>
      <c r="H60" s="62" t="s">
        <v>453</v>
      </c>
    </row>
    <row r="61" spans="1:8" x14ac:dyDescent="0.35">
      <c r="A61" s="40">
        <v>58</v>
      </c>
      <c r="B61" s="40" t="s">
        <v>164</v>
      </c>
      <c r="C61" s="64" t="s">
        <v>820</v>
      </c>
      <c r="D61" s="62" t="s">
        <v>454</v>
      </c>
      <c r="E61" s="62" t="s">
        <v>455</v>
      </c>
      <c r="F61" s="62"/>
      <c r="G61" s="62" t="s">
        <v>456</v>
      </c>
      <c r="H61" s="62" t="s">
        <v>454</v>
      </c>
    </row>
    <row r="62" spans="1:8" x14ac:dyDescent="0.35">
      <c r="A62" s="40">
        <v>59</v>
      </c>
      <c r="B62" s="40" t="s">
        <v>165</v>
      </c>
      <c r="C62" s="64" t="s">
        <v>820</v>
      </c>
      <c r="D62" s="62" t="s">
        <v>457</v>
      </c>
      <c r="E62" s="62" t="s">
        <v>458</v>
      </c>
      <c r="F62" s="62"/>
      <c r="G62" s="62" t="s">
        <v>459</v>
      </c>
      <c r="H62" s="62" t="s">
        <v>460</v>
      </c>
    </row>
    <row r="63" spans="1:8" x14ac:dyDescent="0.35">
      <c r="A63" s="40">
        <v>60</v>
      </c>
      <c r="B63" s="40" t="s">
        <v>166</v>
      </c>
      <c r="C63" s="64" t="s">
        <v>820</v>
      </c>
      <c r="D63" s="62" t="s">
        <v>461</v>
      </c>
      <c r="E63" s="62" t="s">
        <v>462</v>
      </c>
      <c r="F63" s="62" t="s">
        <v>463</v>
      </c>
      <c r="G63" s="62" t="s">
        <v>464</v>
      </c>
      <c r="H63" s="62" t="s">
        <v>465</v>
      </c>
    </row>
    <row r="64" spans="1:8" x14ac:dyDescent="0.35">
      <c r="A64" s="40">
        <v>61</v>
      </c>
      <c r="B64" s="40" t="s">
        <v>167</v>
      </c>
      <c r="C64" s="64" t="s">
        <v>820</v>
      </c>
      <c r="D64" s="62" t="s">
        <v>466</v>
      </c>
      <c r="E64" s="62" t="s">
        <v>467</v>
      </c>
      <c r="F64" s="62"/>
      <c r="G64" s="62" t="s">
        <v>396</v>
      </c>
      <c r="H64" s="62" t="s">
        <v>397</v>
      </c>
    </row>
    <row r="65" spans="1:8" x14ac:dyDescent="0.35">
      <c r="A65" s="40">
        <v>62</v>
      </c>
      <c r="B65" s="40" t="s">
        <v>168</v>
      </c>
      <c r="C65" s="64" t="s">
        <v>820</v>
      </c>
      <c r="D65" s="62" t="s">
        <v>468</v>
      </c>
      <c r="E65" s="62" t="s">
        <v>379</v>
      </c>
      <c r="F65" s="62"/>
      <c r="G65" s="62" t="s">
        <v>469</v>
      </c>
      <c r="H65" s="62" t="s">
        <v>470</v>
      </c>
    </row>
    <row r="66" spans="1:8" x14ac:dyDescent="0.35">
      <c r="A66" s="40">
        <v>63</v>
      </c>
      <c r="B66" s="40" t="s">
        <v>169</v>
      </c>
      <c r="C66" s="64" t="s">
        <v>820</v>
      </c>
      <c r="D66" s="62" t="s">
        <v>471</v>
      </c>
      <c r="E66" s="62" t="s">
        <v>307</v>
      </c>
      <c r="F66" s="62" t="s">
        <v>359</v>
      </c>
      <c r="G66" s="62" t="s">
        <v>472</v>
      </c>
      <c r="H66" s="62" t="s">
        <v>473</v>
      </c>
    </row>
    <row r="67" spans="1:8" x14ac:dyDescent="0.35">
      <c r="A67" s="40">
        <v>64</v>
      </c>
      <c r="B67" s="40" t="s">
        <v>170</v>
      </c>
      <c r="C67" s="64" t="s">
        <v>820</v>
      </c>
      <c r="D67" s="62" t="s">
        <v>474</v>
      </c>
      <c r="E67" s="62" t="s">
        <v>264</v>
      </c>
      <c r="F67" s="62"/>
      <c r="G67" s="62" t="s">
        <v>475</v>
      </c>
      <c r="H67" s="62" t="s">
        <v>349</v>
      </c>
    </row>
    <row r="68" spans="1:8" x14ac:dyDescent="0.35">
      <c r="A68" s="40">
        <v>65</v>
      </c>
      <c r="B68" s="40" t="s">
        <v>171</v>
      </c>
      <c r="C68" s="64" t="s">
        <v>820</v>
      </c>
      <c r="D68" s="62" t="s">
        <v>476</v>
      </c>
      <c r="E68" s="62" t="s">
        <v>462</v>
      </c>
      <c r="F68" s="62"/>
      <c r="G68" s="62" t="s">
        <v>477</v>
      </c>
      <c r="H68" s="62" t="s">
        <v>478</v>
      </c>
    </row>
    <row r="69" spans="1:8" x14ac:dyDescent="0.35">
      <c r="A69" s="40">
        <v>66</v>
      </c>
      <c r="B69" s="40" t="s">
        <v>172</v>
      </c>
      <c r="C69" s="64" t="s">
        <v>820</v>
      </c>
      <c r="D69" s="62" t="s">
        <v>479</v>
      </c>
      <c r="E69" s="62" t="s">
        <v>480</v>
      </c>
      <c r="F69" s="62"/>
      <c r="G69" s="62" t="s">
        <v>481</v>
      </c>
      <c r="H69" s="62" t="s">
        <v>482</v>
      </c>
    </row>
    <row r="70" spans="1:8" x14ac:dyDescent="0.35">
      <c r="A70" s="40">
        <v>67</v>
      </c>
      <c r="B70" s="40" t="s">
        <v>173</v>
      </c>
      <c r="C70" s="64" t="s">
        <v>820</v>
      </c>
      <c r="D70" s="62" t="s">
        <v>483</v>
      </c>
      <c r="E70" s="62" t="s">
        <v>264</v>
      </c>
      <c r="F70" s="62"/>
      <c r="G70" s="62" t="s">
        <v>326</v>
      </c>
      <c r="H70" s="62" t="s">
        <v>327</v>
      </c>
    </row>
    <row r="71" spans="1:8" x14ac:dyDescent="0.35">
      <c r="A71" s="40">
        <v>68</v>
      </c>
      <c r="B71" s="40" t="s">
        <v>174</v>
      </c>
      <c r="C71" s="64" t="s">
        <v>820</v>
      </c>
      <c r="D71" s="62" t="s">
        <v>484</v>
      </c>
      <c r="E71" s="62" t="s">
        <v>447</v>
      </c>
      <c r="F71" s="62"/>
      <c r="G71" s="62" t="s">
        <v>485</v>
      </c>
      <c r="H71" s="62" t="s">
        <v>486</v>
      </c>
    </row>
    <row r="72" spans="1:8" x14ac:dyDescent="0.35">
      <c r="A72" s="40">
        <v>69</v>
      </c>
      <c r="B72" s="40" t="s">
        <v>175</v>
      </c>
      <c r="C72" s="64" t="s">
        <v>820</v>
      </c>
      <c r="D72" s="62" t="s">
        <v>487</v>
      </c>
      <c r="E72" s="62" t="s">
        <v>409</v>
      </c>
      <c r="F72" s="62"/>
      <c r="G72" s="62" t="s">
        <v>488</v>
      </c>
      <c r="H72" s="62" t="s">
        <v>489</v>
      </c>
    </row>
    <row r="73" spans="1:8" x14ac:dyDescent="0.35">
      <c r="A73" s="40">
        <v>70</v>
      </c>
      <c r="B73" s="40" t="s">
        <v>176</v>
      </c>
      <c r="C73" s="64" t="s">
        <v>820</v>
      </c>
      <c r="D73" s="62" t="s">
        <v>490</v>
      </c>
      <c r="E73" s="62" t="s">
        <v>394</v>
      </c>
      <c r="F73" s="62"/>
      <c r="G73" s="62" t="s">
        <v>399</v>
      </c>
      <c r="H73" s="62" t="s">
        <v>400</v>
      </c>
    </row>
    <row r="74" spans="1:8" x14ac:dyDescent="0.35">
      <c r="A74" s="40">
        <v>71</v>
      </c>
      <c r="B74" s="40" t="s">
        <v>177</v>
      </c>
      <c r="C74" s="64" t="s">
        <v>820</v>
      </c>
      <c r="D74" s="62" t="s">
        <v>491</v>
      </c>
      <c r="E74" s="62" t="s">
        <v>492</v>
      </c>
      <c r="F74" s="62"/>
      <c r="G74" s="62" t="s">
        <v>493</v>
      </c>
      <c r="H74" s="62" t="s">
        <v>491</v>
      </c>
    </row>
    <row r="75" spans="1:8" x14ac:dyDescent="0.35">
      <c r="A75" s="40">
        <v>72</v>
      </c>
      <c r="B75" s="40" t="s">
        <v>178</v>
      </c>
      <c r="C75" s="64" t="s">
        <v>820</v>
      </c>
      <c r="D75" s="62" t="s">
        <v>494</v>
      </c>
      <c r="E75" s="62" t="s">
        <v>288</v>
      </c>
      <c r="F75" s="62"/>
      <c r="G75" s="62" t="s">
        <v>495</v>
      </c>
      <c r="H75" s="62" t="s">
        <v>496</v>
      </c>
    </row>
    <row r="76" spans="1:8" x14ac:dyDescent="0.35">
      <c r="A76" s="40">
        <v>73</v>
      </c>
      <c r="B76" s="40" t="s">
        <v>179</v>
      </c>
      <c r="C76" s="64" t="s">
        <v>820</v>
      </c>
      <c r="D76" s="62" t="s">
        <v>497</v>
      </c>
      <c r="E76" s="62" t="s">
        <v>498</v>
      </c>
      <c r="F76" s="62"/>
      <c r="G76" s="62" t="s">
        <v>499</v>
      </c>
      <c r="H76" s="62" t="s">
        <v>500</v>
      </c>
    </row>
    <row r="77" spans="1:8" x14ac:dyDescent="0.35">
      <c r="A77" s="40">
        <v>74</v>
      </c>
      <c r="B77" s="40" t="s">
        <v>180</v>
      </c>
      <c r="C77" s="64" t="s">
        <v>820</v>
      </c>
      <c r="D77" s="62" t="s">
        <v>423</v>
      </c>
      <c r="E77" s="62" t="s">
        <v>501</v>
      </c>
      <c r="F77" s="62"/>
      <c r="G77" s="62" t="s">
        <v>425</v>
      </c>
      <c r="H77" s="62" t="s">
        <v>426</v>
      </c>
    </row>
    <row r="78" spans="1:8" x14ac:dyDescent="0.35">
      <c r="A78" s="40">
        <v>75</v>
      </c>
      <c r="B78" s="40" t="s">
        <v>181</v>
      </c>
      <c r="C78" s="64" t="s">
        <v>820</v>
      </c>
      <c r="D78" s="62" t="s">
        <v>502</v>
      </c>
      <c r="E78" s="62" t="s">
        <v>503</v>
      </c>
      <c r="F78" s="62" t="s">
        <v>504</v>
      </c>
      <c r="G78" s="62" t="s">
        <v>348</v>
      </c>
      <c r="H78" s="62" t="s">
        <v>349</v>
      </c>
    </row>
    <row r="79" spans="1:8" x14ac:dyDescent="0.35">
      <c r="A79" s="40">
        <v>76</v>
      </c>
      <c r="B79" s="40" t="s">
        <v>182</v>
      </c>
      <c r="C79" s="64" t="s">
        <v>820</v>
      </c>
      <c r="D79" s="62" t="s">
        <v>448</v>
      </c>
      <c r="E79" s="62" t="s">
        <v>505</v>
      </c>
      <c r="F79" s="62"/>
      <c r="G79" s="62" t="s">
        <v>425</v>
      </c>
      <c r="H79" s="62" t="s">
        <v>426</v>
      </c>
    </row>
    <row r="80" spans="1:8" x14ac:dyDescent="0.35">
      <c r="A80" s="40">
        <v>77</v>
      </c>
      <c r="B80" s="40" t="s">
        <v>183</v>
      </c>
      <c r="C80" s="64" t="s">
        <v>820</v>
      </c>
      <c r="D80" s="62" t="s">
        <v>506</v>
      </c>
      <c r="E80" s="62" t="s">
        <v>507</v>
      </c>
      <c r="F80" s="62"/>
      <c r="G80" s="62" t="s">
        <v>508</v>
      </c>
      <c r="H80" s="62" t="s">
        <v>509</v>
      </c>
    </row>
    <row r="81" spans="1:8" x14ac:dyDescent="0.35">
      <c r="A81" s="40">
        <v>78</v>
      </c>
      <c r="B81" s="40" t="s">
        <v>184</v>
      </c>
      <c r="C81" s="64" t="s">
        <v>820</v>
      </c>
      <c r="D81" s="62" t="s">
        <v>510</v>
      </c>
      <c r="E81" s="62" t="s">
        <v>264</v>
      </c>
      <c r="F81" s="62"/>
      <c r="G81" s="62" t="s">
        <v>511</v>
      </c>
      <c r="H81" s="62" t="s">
        <v>512</v>
      </c>
    </row>
    <row r="82" spans="1:8" x14ac:dyDescent="0.35">
      <c r="A82" s="40">
        <v>79</v>
      </c>
      <c r="B82" s="40" t="s">
        <v>185</v>
      </c>
      <c r="C82" s="64" t="s">
        <v>820</v>
      </c>
      <c r="D82" s="62" t="s">
        <v>513</v>
      </c>
      <c r="E82" s="62" t="s">
        <v>514</v>
      </c>
      <c r="F82" s="62" t="s">
        <v>359</v>
      </c>
      <c r="G82" s="62" t="s">
        <v>316</v>
      </c>
      <c r="H82" s="62" t="s">
        <v>515</v>
      </c>
    </row>
    <row r="83" spans="1:8" x14ac:dyDescent="0.35">
      <c r="A83" s="40">
        <v>80</v>
      </c>
      <c r="B83" s="40" t="s">
        <v>186</v>
      </c>
      <c r="C83" s="64" t="s">
        <v>820</v>
      </c>
      <c r="D83" s="62" t="s">
        <v>516</v>
      </c>
      <c r="E83" s="62" t="s">
        <v>264</v>
      </c>
      <c r="F83" s="62"/>
      <c r="G83" s="62" t="s">
        <v>343</v>
      </c>
      <c r="H83" s="62" t="s">
        <v>344</v>
      </c>
    </row>
    <row r="84" spans="1:8" x14ac:dyDescent="0.35">
      <c r="A84" s="40">
        <v>81</v>
      </c>
      <c r="B84" s="40" t="s">
        <v>187</v>
      </c>
      <c r="C84" s="64" t="s">
        <v>820</v>
      </c>
      <c r="D84" s="62" t="s">
        <v>517</v>
      </c>
      <c r="E84" s="62" t="s">
        <v>518</v>
      </c>
      <c r="F84" s="62"/>
      <c r="G84" s="62" t="s">
        <v>519</v>
      </c>
      <c r="H84" s="62" t="s">
        <v>520</v>
      </c>
    </row>
    <row r="85" spans="1:8" x14ac:dyDescent="0.35">
      <c r="A85" s="40">
        <v>82</v>
      </c>
      <c r="B85" s="40" t="s">
        <v>188</v>
      </c>
      <c r="C85" s="64" t="s">
        <v>820</v>
      </c>
      <c r="D85" s="62" t="s">
        <v>521</v>
      </c>
      <c r="E85" s="62" t="s">
        <v>522</v>
      </c>
      <c r="F85" s="62"/>
      <c r="G85" s="62" t="s">
        <v>348</v>
      </c>
      <c r="H85" s="62" t="s">
        <v>349</v>
      </c>
    </row>
    <row r="86" spans="1:8" x14ac:dyDescent="0.35">
      <c r="A86" s="40">
        <v>83</v>
      </c>
      <c r="B86" s="40" t="s">
        <v>189</v>
      </c>
      <c r="C86" s="64" t="s">
        <v>820</v>
      </c>
      <c r="D86" s="62" t="s">
        <v>523</v>
      </c>
      <c r="E86" s="62" t="s">
        <v>524</v>
      </c>
      <c r="F86" s="62"/>
      <c r="G86" s="62" t="s">
        <v>525</v>
      </c>
      <c r="H86" s="62" t="s">
        <v>526</v>
      </c>
    </row>
    <row r="87" spans="1:8" x14ac:dyDescent="0.35">
      <c r="A87" s="40">
        <v>84</v>
      </c>
      <c r="B87" s="40" t="s">
        <v>190</v>
      </c>
      <c r="C87" s="64" t="s">
        <v>820</v>
      </c>
      <c r="D87" s="62" t="s">
        <v>527</v>
      </c>
      <c r="E87" s="62" t="s">
        <v>447</v>
      </c>
      <c r="F87" s="62"/>
      <c r="G87" s="62" t="s">
        <v>281</v>
      </c>
      <c r="H87" s="62" t="s">
        <v>282</v>
      </c>
    </row>
    <row r="88" spans="1:8" x14ac:dyDescent="0.35">
      <c r="A88" s="40">
        <v>85</v>
      </c>
      <c r="B88" s="40" t="s">
        <v>191</v>
      </c>
      <c r="C88" s="64" t="s">
        <v>820</v>
      </c>
      <c r="D88" s="62" t="s">
        <v>528</v>
      </c>
      <c r="E88" s="62" t="s">
        <v>529</v>
      </c>
      <c r="F88" s="62"/>
      <c r="G88" s="62" t="s">
        <v>285</v>
      </c>
      <c r="H88" s="62" t="s">
        <v>530</v>
      </c>
    </row>
    <row r="89" spans="1:8" x14ac:dyDescent="0.35">
      <c r="A89" s="40">
        <v>86</v>
      </c>
      <c r="B89" s="40" t="s">
        <v>192</v>
      </c>
      <c r="C89" s="64" t="s">
        <v>820</v>
      </c>
      <c r="D89" s="62" t="s">
        <v>531</v>
      </c>
      <c r="E89" s="62" t="s">
        <v>532</v>
      </c>
      <c r="F89" s="62"/>
      <c r="G89" s="62" t="s">
        <v>396</v>
      </c>
      <c r="H89" s="62" t="s">
        <v>533</v>
      </c>
    </row>
    <row r="90" spans="1:8" x14ac:dyDescent="0.35">
      <c r="A90" s="40">
        <v>87</v>
      </c>
      <c r="B90" s="40" t="s">
        <v>193</v>
      </c>
      <c r="C90" s="64" t="s">
        <v>820</v>
      </c>
      <c r="D90" s="62" t="s">
        <v>534</v>
      </c>
      <c r="E90" s="62" t="s">
        <v>535</v>
      </c>
      <c r="F90" s="62"/>
      <c r="G90" s="62" t="s">
        <v>536</v>
      </c>
      <c r="H90" s="62" t="s">
        <v>537</v>
      </c>
    </row>
    <row r="91" spans="1:8" x14ac:dyDescent="0.35">
      <c r="A91" s="40">
        <v>88</v>
      </c>
      <c r="B91" s="40" t="s">
        <v>194</v>
      </c>
      <c r="C91" s="64" t="s">
        <v>820</v>
      </c>
      <c r="D91" s="62" t="s">
        <v>538</v>
      </c>
      <c r="E91" s="62" t="s">
        <v>264</v>
      </c>
      <c r="F91" s="62"/>
      <c r="G91" s="62" t="s">
        <v>539</v>
      </c>
      <c r="H91" s="62" t="s">
        <v>704</v>
      </c>
    </row>
    <row r="92" spans="1:8" x14ac:dyDescent="0.35">
      <c r="A92" s="40">
        <v>89</v>
      </c>
      <c r="B92" s="40" t="s">
        <v>195</v>
      </c>
      <c r="C92" s="64" t="s">
        <v>820</v>
      </c>
      <c r="D92" s="62" t="s">
        <v>434</v>
      </c>
      <c r="E92" s="62" t="s">
        <v>540</v>
      </c>
      <c r="F92" s="62"/>
      <c r="G92" s="62" t="s">
        <v>541</v>
      </c>
      <c r="H92" s="62" t="s">
        <v>542</v>
      </c>
    </row>
    <row r="93" spans="1:8" x14ac:dyDescent="0.35">
      <c r="A93" s="40">
        <v>90</v>
      </c>
      <c r="B93" s="40" t="s">
        <v>196</v>
      </c>
      <c r="C93" s="64" t="s">
        <v>820</v>
      </c>
      <c r="D93" s="62" t="s">
        <v>543</v>
      </c>
      <c r="E93" s="62" t="s">
        <v>518</v>
      </c>
      <c r="F93" s="62"/>
      <c r="G93" s="62" t="s">
        <v>326</v>
      </c>
      <c r="H93" s="62" t="s">
        <v>327</v>
      </c>
    </row>
    <row r="94" spans="1:8" x14ac:dyDescent="0.35">
      <c r="A94" s="40">
        <v>91</v>
      </c>
      <c r="B94" s="40" t="s">
        <v>197</v>
      </c>
      <c r="C94" s="64" t="s">
        <v>820</v>
      </c>
      <c r="D94" s="62" t="s">
        <v>386</v>
      </c>
      <c r="E94" s="62" t="s">
        <v>387</v>
      </c>
      <c r="F94" s="62"/>
      <c r="G94" s="62" t="s">
        <v>388</v>
      </c>
      <c r="H94" s="62" t="s">
        <v>389</v>
      </c>
    </row>
    <row r="95" spans="1:8" x14ac:dyDescent="0.35">
      <c r="A95" s="40">
        <v>92</v>
      </c>
      <c r="B95" s="40" t="s">
        <v>198</v>
      </c>
      <c r="C95" s="64" t="s">
        <v>820</v>
      </c>
      <c r="D95" s="62" t="s">
        <v>544</v>
      </c>
      <c r="E95" s="62" t="s">
        <v>303</v>
      </c>
      <c r="F95" s="62"/>
      <c r="G95" s="62" t="s">
        <v>319</v>
      </c>
      <c r="H95" s="62" t="s">
        <v>419</v>
      </c>
    </row>
    <row r="96" spans="1:8" x14ac:dyDescent="0.35">
      <c r="A96" s="40">
        <v>93</v>
      </c>
      <c r="B96" s="40" t="s">
        <v>199</v>
      </c>
      <c r="C96" s="64" t="s">
        <v>820</v>
      </c>
      <c r="D96" s="62" t="s">
        <v>545</v>
      </c>
      <c r="E96" s="62" t="s">
        <v>379</v>
      </c>
      <c r="F96" s="62" t="s">
        <v>546</v>
      </c>
      <c r="G96" s="62" t="s">
        <v>547</v>
      </c>
      <c r="H96" s="62" t="s">
        <v>548</v>
      </c>
    </row>
    <row r="97" spans="1:8" x14ac:dyDescent="0.35">
      <c r="A97" s="40">
        <v>94</v>
      </c>
      <c r="B97" s="40" t="s">
        <v>200</v>
      </c>
      <c r="C97" s="64" t="s">
        <v>820</v>
      </c>
      <c r="D97" s="62" t="s">
        <v>549</v>
      </c>
      <c r="E97" s="62" t="s">
        <v>295</v>
      </c>
      <c r="F97" s="62"/>
      <c r="G97" s="62" t="s">
        <v>550</v>
      </c>
      <c r="H97" s="62" t="s">
        <v>551</v>
      </c>
    </row>
    <row r="98" spans="1:8" x14ac:dyDescent="0.35">
      <c r="A98" s="40">
        <v>95</v>
      </c>
      <c r="B98" s="40" t="s">
        <v>201</v>
      </c>
      <c r="C98" s="64" t="s">
        <v>820</v>
      </c>
      <c r="D98" s="62" t="s">
        <v>552</v>
      </c>
      <c r="E98" s="62" t="s">
        <v>553</v>
      </c>
      <c r="F98" s="62"/>
      <c r="G98" s="62" t="s">
        <v>407</v>
      </c>
      <c r="H98" s="62" t="s">
        <v>554</v>
      </c>
    </row>
    <row r="99" spans="1:8" x14ac:dyDescent="0.35">
      <c r="A99" s="40">
        <v>96</v>
      </c>
      <c r="B99" s="40" t="s">
        <v>202</v>
      </c>
      <c r="C99" s="64" t="s">
        <v>820</v>
      </c>
      <c r="D99" s="62" t="s">
        <v>555</v>
      </c>
      <c r="E99" s="62" t="s">
        <v>299</v>
      </c>
      <c r="F99" s="62" t="s">
        <v>359</v>
      </c>
      <c r="G99" s="62" t="s">
        <v>556</v>
      </c>
      <c r="H99" s="62" t="s">
        <v>557</v>
      </c>
    </row>
    <row r="100" spans="1:8" x14ac:dyDescent="0.35">
      <c r="A100" s="40">
        <v>97</v>
      </c>
      <c r="B100" s="40" t="s">
        <v>203</v>
      </c>
      <c r="C100" s="64" t="s">
        <v>820</v>
      </c>
      <c r="D100" s="62" t="s">
        <v>558</v>
      </c>
      <c r="E100" s="62" t="s">
        <v>295</v>
      </c>
      <c r="F100" s="62"/>
      <c r="G100" s="62" t="s">
        <v>445</v>
      </c>
      <c r="H100" s="62" t="s">
        <v>559</v>
      </c>
    </row>
    <row r="101" spans="1:8" x14ac:dyDescent="0.35">
      <c r="A101" s="40">
        <v>98</v>
      </c>
      <c r="B101" s="40" t="s">
        <v>204</v>
      </c>
      <c r="C101" s="64" t="s">
        <v>820</v>
      </c>
      <c r="D101" s="62" t="s">
        <v>484</v>
      </c>
      <c r="E101" s="62" t="s">
        <v>264</v>
      </c>
      <c r="F101" s="62"/>
      <c r="G101" s="62" t="s">
        <v>560</v>
      </c>
      <c r="H101" s="62" t="s">
        <v>561</v>
      </c>
    </row>
    <row r="102" spans="1:8" x14ac:dyDescent="0.35">
      <c r="A102" s="40">
        <v>99</v>
      </c>
      <c r="B102" s="40" t="s">
        <v>205</v>
      </c>
      <c r="C102" s="64" t="s">
        <v>820</v>
      </c>
      <c r="D102" s="62" t="s">
        <v>562</v>
      </c>
      <c r="E102" s="62" t="s">
        <v>563</v>
      </c>
      <c r="F102" s="62"/>
      <c r="G102" s="62" t="s">
        <v>564</v>
      </c>
      <c r="H102" s="62" t="s">
        <v>565</v>
      </c>
    </row>
    <row r="103" spans="1:8" x14ac:dyDescent="0.35">
      <c r="A103" s="40">
        <v>100</v>
      </c>
      <c r="B103" s="40" t="s">
        <v>206</v>
      </c>
      <c r="C103" s="64" t="s">
        <v>820</v>
      </c>
      <c r="D103" s="62" t="s">
        <v>566</v>
      </c>
      <c r="E103" s="62" t="s">
        <v>311</v>
      </c>
      <c r="F103" s="62"/>
      <c r="G103" s="62" t="s">
        <v>567</v>
      </c>
      <c r="H103" s="62" t="s">
        <v>568</v>
      </c>
    </row>
    <row r="104" spans="1:8" x14ac:dyDescent="0.35">
      <c r="A104" s="40">
        <v>101</v>
      </c>
      <c r="B104" s="40" t="s">
        <v>207</v>
      </c>
      <c r="C104" s="64" t="s">
        <v>820</v>
      </c>
      <c r="D104" s="62" t="s">
        <v>569</v>
      </c>
      <c r="E104" s="62" t="s">
        <v>409</v>
      </c>
      <c r="F104" s="62"/>
      <c r="G104" s="62" t="s">
        <v>414</v>
      </c>
      <c r="H104" s="62" t="s">
        <v>570</v>
      </c>
    </row>
    <row r="105" spans="1:8" x14ac:dyDescent="0.35">
      <c r="A105" s="40">
        <v>102</v>
      </c>
      <c r="B105" s="40" t="s">
        <v>208</v>
      </c>
      <c r="C105" s="64" t="s">
        <v>820</v>
      </c>
      <c r="D105" s="62" t="s">
        <v>571</v>
      </c>
      <c r="E105" s="62" t="s">
        <v>572</v>
      </c>
      <c r="F105" s="62"/>
      <c r="G105" s="62" t="s">
        <v>573</v>
      </c>
      <c r="H105" s="62" t="s">
        <v>574</v>
      </c>
    </row>
    <row r="106" spans="1:8" x14ac:dyDescent="0.35">
      <c r="A106" s="40">
        <v>103</v>
      </c>
      <c r="B106" s="40" t="s">
        <v>209</v>
      </c>
      <c r="C106" s="64" t="s">
        <v>820</v>
      </c>
      <c r="D106" s="62" t="s">
        <v>575</v>
      </c>
      <c r="E106" s="62" t="s">
        <v>576</v>
      </c>
      <c r="F106" s="62"/>
      <c r="G106" s="62" t="s">
        <v>456</v>
      </c>
      <c r="H106" s="62" t="s">
        <v>454</v>
      </c>
    </row>
    <row r="107" spans="1:8" x14ac:dyDescent="0.35">
      <c r="A107" s="40">
        <v>104</v>
      </c>
      <c r="B107" s="40" t="s">
        <v>210</v>
      </c>
      <c r="C107" s="64" t="s">
        <v>820</v>
      </c>
      <c r="D107" s="62" t="s">
        <v>577</v>
      </c>
      <c r="E107" s="62" t="s">
        <v>276</v>
      </c>
      <c r="F107" s="62"/>
      <c r="G107" s="62" t="s">
        <v>392</v>
      </c>
      <c r="H107" s="62" t="s">
        <v>578</v>
      </c>
    </row>
    <row r="108" spans="1:8" x14ac:dyDescent="0.35">
      <c r="A108" s="40">
        <v>105</v>
      </c>
      <c r="B108" s="40" t="s">
        <v>211</v>
      </c>
      <c r="C108" s="64" t="s">
        <v>820</v>
      </c>
      <c r="D108" s="62" t="s">
        <v>579</v>
      </c>
      <c r="E108" s="62" t="s">
        <v>264</v>
      </c>
      <c r="F108" s="62" t="s">
        <v>580</v>
      </c>
      <c r="G108" s="62" t="s">
        <v>581</v>
      </c>
      <c r="H108" s="62" t="s">
        <v>582</v>
      </c>
    </row>
    <row r="109" spans="1:8" x14ac:dyDescent="0.35">
      <c r="A109" s="40">
        <v>106</v>
      </c>
      <c r="B109" s="40" t="s">
        <v>212</v>
      </c>
      <c r="C109" s="64" t="s">
        <v>820</v>
      </c>
      <c r="D109" s="62" t="s">
        <v>583</v>
      </c>
      <c r="E109" s="62" t="s">
        <v>379</v>
      </c>
      <c r="F109" s="62" t="s">
        <v>264</v>
      </c>
      <c r="G109" s="62" t="s">
        <v>584</v>
      </c>
      <c r="H109" s="62" t="s">
        <v>585</v>
      </c>
    </row>
    <row r="110" spans="1:8" x14ac:dyDescent="0.35">
      <c r="A110" s="40">
        <v>107</v>
      </c>
      <c r="B110" s="40" t="s">
        <v>213</v>
      </c>
      <c r="C110" s="64" t="s">
        <v>820</v>
      </c>
      <c r="D110" s="62">
        <v>21210</v>
      </c>
      <c r="E110" s="62" t="s">
        <v>387</v>
      </c>
      <c r="F110" s="62" t="s">
        <v>371</v>
      </c>
      <c r="G110" s="62" t="s">
        <v>452</v>
      </c>
      <c r="H110" s="62" t="s">
        <v>453</v>
      </c>
    </row>
    <row r="111" spans="1:8" x14ac:dyDescent="0.35">
      <c r="A111" s="40">
        <v>108</v>
      </c>
      <c r="B111" s="40" t="s">
        <v>214</v>
      </c>
      <c r="C111" s="64" t="s">
        <v>820</v>
      </c>
      <c r="D111" s="62" t="s">
        <v>562</v>
      </c>
      <c r="E111" s="62" t="s">
        <v>586</v>
      </c>
      <c r="F111" s="62"/>
      <c r="G111" s="62" t="s">
        <v>519</v>
      </c>
      <c r="H111" s="62" t="s">
        <v>520</v>
      </c>
    </row>
    <row r="112" spans="1:8" x14ac:dyDescent="0.35">
      <c r="A112" s="40">
        <v>109</v>
      </c>
      <c r="B112" s="40" t="s">
        <v>215</v>
      </c>
      <c r="C112" s="64" t="s">
        <v>820</v>
      </c>
      <c r="D112" s="62" t="s">
        <v>587</v>
      </c>
      <c r="E112" s="62" t="s">
        <v>532</v>
      </c>
      <c r="F112" s="62"/>
      <c r="G112" s="62" t="s">
        <v>464</v>
      </c>
      <c r="H112" s="62" t="s">
        <v>465</v>
      </c>
    </row>
    <row r="113" spans="1:8" x14ac:dyDescent="0.35">
      <c r="A113" s="40">
        <v>110</v>
      </c>
      <c r="B113" s="40" t="s">
        <v>216</v>
      </c>
      <c r="C113" s="64" t="s">
        <v>820</v>
      </c>
      <c r="D113" s="62" t="s">
        <v>588</v>
      </c>
      <c r="E113" s="62" t="s">
        <v>315</v>
      </c>
      <c r="F113" s="62"/>
      <c r="G113" s="62" t="s">
        <v>348</v>
      </c>
      <c r="H113" s="62" t="s">
        <v>589</v>
      </c>
    </row>
    <row r="114" spans="1:8" x14ac:dyDescent="0.35">
      <c r="A114" s="40">
        <v>111</v>
      </c>
      <c r="B114" s="40" t="s">
        <v>217</v>
      </c>
      <c r="C114" s="64" t="s">
        <v>820</v>
      </c>
      <c r="D114" s="62" t="s">
        <v>423</v>
      </c>
      <c r="E114" s="62" t="s">
        <v>467</v>
      </c>
      <c r="F114" s="62"/>
      <c r="G114" s="62" t="s">
        <v>590</v>
      </c>
      <c r="H114" s="62" t="s">
        <v>591</v>
      </c>
    </row>
    <row r="115" spans="1:8" x14ac:dyDescent="0.35">
      <c r="A115" s="40">
        <v>112</v>
      </c>
      <c r="B115" s="40" t="s">
        <v>218</v>
      </c>
      <c r="C115" s="64" t="s">
        <v>820</v>
      </c>
      <c r="D115" s="62" t="s">
        <v>592</v>
      </c>
      <c r="E115" s="62" t="s">
        <v>375</v>
      </c>
      <c r="F115" s="62"/>
      <c r="G115" s="62" t="s">
        <v>593</v>
      </c>
      <c r="H115" s="62" t="s">
        <v>594</v>
      </c>
    </row>
    <row r="116" spans="1:8" x14ac:dyDescent="0.35">
      <c r="A116" s="40">
        <v>113</v>
      </c>
      <c r="B116" s="40" t="s">
        <v>219</v>
      </c>
      <c r="C116" s="64" t="s">
        <v>820</v>
      </c>
      <c r="D116" s="62" t="s">
        <v>595</v>
      </c>
      <c r="E116" s="62" t="s">
        <v>303</v>
      </c>
      <c r="F116" s="62"/>
      <c r="G116" s="62" t="s">
        <v>348</v>
      </c>
      <c r="H116" s="62" t="s">
        <v>349</v>
      </c>
    </row>
    <row r="117" spans="1:8" x14ac:dyDescent="0.35">
      <c r="A117" s="40">
        <v>114</v>
      </c>
      <c r="B117" s="40" t="s">
        <v>220</v>
      </c>
      <c r="C117" s="64" t="s">
        <v>820</v>
      </c>
      <c r="D117" s="62" t="s">
        <v>596</v>
      </c>
      <c r="E117" s="62" t="s">
        <v>597</v>
      </c>
      <c r="F117" s="62" t="s">
        <v>598</v>
      </c>
      <c r="G117" s="62" t="s">
        <v>599</v>
      </c>
      <c r="H117" s="62" t="s">
        <v>600</v>
      </c>
    </row>
    <row r="118" spans="1:8" x14ac:dyDescent="0.35">
      <c r="A118" s="40">
        <v>115</v>
      </c>
      <c r="B118" s="40" t="s">
        <v>221</v>
      </c>
      <c r="C118" s="64" t="s">
        <v>820</v>
      </c>
      <c r="D118" s="62" t="s">
        <v>601</v>
      </c>
      <c r="E118" s="62" t="s">
        <v>391</v>
      </c>
      <c r="F118" s="62"/>
      <c r="G118" s="62" t="s">
        <v>602</v>
      </c>
      <c r="H118" s="62" t="s">
        <v>603</v>
      </c>
    </row>
    <row r="119" spans="1:8" x14ac:dyDescent="0.35">
      <c r="A119" s="40">
        <v>116</v>
      </c>
      <c r="B119" s="40" t="s">
        <v>222</v>
      </c>
      <c r="C119" s="64" t="s">
        <v>820</v>
      </c>
      <c r="D119" s="62" t="s">
        <v>604</v>
      </c>
      <c r="E119" s="62" t="s">
        <v>379</v>
      </c>
      <c r="F119" s="62"/>
      <c r="G119" s="62" t="s">
        <v>605</v>
      </c>
      <c r="H119" s="62" t="s">
        <v>606</v>
      </c>
    </row>
    <row r="120" spans="1:8" x14ac:dyDescent="0.35">
      <c r="A120" s="40">
        <v>117</v>
      </c>
      <c r="B120" s="40" t="s">
        <v>223</v>
      </c>
      <c r="C120" s="64" t="s">
        <v>820</v>
      </c>
      <c r="D120" s="62" t="s">
        <v>607</v>
      </c>
      <c r="E120" s="62" t="s">
        <v>447</v>
      </c>
      <c r="F120" s="62"/>
      <c r="G120" s="62" t="s">
        <v>380</v>
      </c>
      <c r="H120" s="62" t="s">
        <v>381</v>
      </c>
    </row>
    <row r="121" spans="1:8" x14ac:dyDescent="0.35">
      <c r="A121" s="40">
        <v>118</v>
      </c>
      <c r="B121" s="40" t="s">
        <v>224</v>
      </c>
      <c r="C121" s="64" t="s">
        <v>820</v>
      </c>
      <c r="D121" s="62" t="s">
        <v>608</v>
      </c>
      <c r="E121" s="62" t="s">
        <v>264</v>
      </c>
      <c r="F121" s="62"/>
      <c r="G121" s="62" t="s">
        <v>469</v>
      </c>
      <c r="H121" s="62" t="s">
        <v>470</v>
      </c>
    </row>
    <row r="122" spans="1:8" x14ac:dyDescent="0.35">
      <c r="A122" s="40">
        <v>119</v>
      </c>
      <c r="B122" s="40" t="s">
        <v>225</v>
      </c>
      <c r="C122" s="64" t="s">
        <v>820</v>
      </c>
      <c r="D122" s="62" t="s">
        <v>321</v>
      </c>
      <c r="E122" s="62" t="s">
        <v>518</v>
      </c>
      <c r="F122" s="62"/>
      <c r="G122" s="62" t="s">
        <v>323</v>
      </c>
      <c r="H122" s="62" t="s">
        <v>609</v>
      </c>
    </row>
    <row r="123" spans="1:8" x14ac:dyDescent="0.35">
      <c r="A123" s="40">
        <v>120</v>
      </c>
      <c r="B123" s="40" t="s">
        <v>226</v>
      </c>
      <c r="C123" s="64" t="s">
        <v>820</v>
      </c>
      <c r="D123" s="62" t="s">
        <v>610</v>
      </c>
      <c r="E123" s="62" t="s">
        <v>439</v>
      </c>
      <c r="F123" s="62"/>
      <c r="G123" s="62" t="s">
        <v>392</v>
      </c>
      <c r="H123" s="62" t="s">
        <v>393</v>
      </c>
    </row>
    <row r="124" spans="1:8" x14ac:dyDescent="0.35">
      <c r="A124" s="40">
        <v>121</v>
      </c>
      <c r="B124" s="40" t="s">
        <v>227</v>
      </c>
      <c r="C124" s="64" t="s">
        <v>820</v>
      </c>
      <c r="D124" s="62" t="s">
        <v>611</v>
      </c>
      <c r="E124" s="62" t="s">
        <v>612</v>
      </c>
      <c r="F124" s="62"/>
      <c r="G124" s="62" t="s">
        <v>348</v>
      </c>
      <c r="H124" s="62" t="s">
        <v>613</v>
      </c>
    </row>
    <row r="125" spans="1:8" x14ac:dyDescent="0.35">
      <c r="A125" s="40">
        <v>122</v>
      </c>
      <c r="B125" s="40" t="s">
        <v>228</v>
      </c>
      <c r="C125" s="64" t="s">
        <v>820</v>
      </c>
      <c r="D125" s="62" t="s">
        <v>614</v>
      </c>
      <c r="E125" s="62" t="s">
        <v>615</v>
      </c>
      <c r="F125" s="62"/>
      <c r="G125" s="62" t="s">
        <v>616</v>
      </c>
      <c r="H125" s="62" t="s">
        <v>617</v>
      </c>
    </row>
    <row r="126" spans="1:8" x14ac:dyDescent="0.35">
      <c r="A126" s="40">
        <v>123</v>
      </c>
      <c r="B126" s="40" t="s">
        <v>229</v>
      </c>
      <c r="C126" s="64" t="s">
        <v>820</v>
      </c>
      <c r="D126" s="62" t="s">
        <v>618</v>
      </c>
      <c r="E126" s="62" t="s">
        <v>307</v>
      </c>
      <c r="F126" s="62"/>
      <c r="G126" s="62" t="s">
        <v>605</v>
      </c>
      <c r="H126" s="62" t="s">
        <v>606</v>
      </c>
    </row>
    <row r="127" spans="1:8" x14ac:dyDescent="0.35">
      <c r="A127" s="40">
        <v>124</v>
      </c>
      <c r="B127" s="40" t="s">
        <v>230</v>
      </c>
      <c r="C127" s="64" t="s">
        <v>820</v>
      </c>
      <c r="D127" s="62" t="s">
        <v>619</v>
      </c>
      <c r="E127" s="62" t="s">
        <v>264</v>
      </c>
      <c r="F127" s="62" t="s">
        <v>620</v>
      </c>
      <c r="G127" s="62" t="s">
        <v>477</v>
      </c>
      <c r="H127" s="62" t="s">
        <v>478</v>
      </c>
    </row>
    <row r="128" spans="1:8" x14ac:dyDescent="0.35">
      <c r="A128" s="40">
        <v>125</v>
      </c>
      <c r="B128" s="40" t="s">
        <v>231</v>
      </c>
      <c r="C128" s="64" t="s">
        <v>820</v>
      </c>
      <c r="D128" s="62" t="s">
        <v>621</v>
      </c>
      <c r="E128" s="62" t="s">
        <v>366</v>
      </c>
      <c r="F128" s="62"/>
      <c r="G128" s="62" t="s">
        <v>567</v>
      </c>
      <c r="H128" s="62" t="s">
        <v>707</v>
      </c>
    </row>
    <row r="129" spans="1:8" x14ac:dyDescent="0.35">
      <c r="A129" s="40">
        <v>126</v>
      </c>
      <c r="B129" s="40" t="s">
        <v>232</v>
      </c>
      <c r="C129" s="64" t="s">
        <v>820</v>
      </c>
      <c r="D129" s="62" t="s">
        <v>622</v>
      </c>
      <c r="E129" s="62" t="s">
        <v>280</v>
      </c>
      <c r="F129" s="62"/>
      <c r="G129" s="62" t="s">
        <v>623</v>
      </c>
      <c r="H129" s="62" t="s">
        <v>706</v>
      </c>
    </row>
    <row r="130" spans="1:8" x14ac:dyDescent="0.35">
      <c r="A130" s="40">
        <v>127</v>
      </c>
      <c r="B130" s="40" t="s">
        <v>233</v>
      </c>
      <c r="C130" s="64" t="s">
        <v>820</v>
      </c>
      <c r="D130" s="62" t="s">
        <v>624</v>
      </c>
      <c r="E130" s="62" t="s">
        <v>597</v>
      </c>
      <c r="F130" s="62" t="s">
        <v>598</v>
      </c>
      <c r="G130" s="62" t="s">
        <v>265</v>
      </c>
      <c r="H130" s="62" t="s">
        <v>625</v>
      </c>
    </row>
    <row r="131" spans="1:8" x14ac:dyDescent="0.35">
      <c r="A131" s="40">
        <v>128</v>
      </c>
      <c r="B131" s="40" t="s">
        <v>234</v>
      </c>
      <c r="C131" s="64" t="s">
        <v>820</v>
      </c>
      <c r="D131" s="62" t="s">
        <v>626</v>
      </c>
      <c r="E131" s="62" t="s">
        <v>322</v>
      </c>
      <c r="F131" s="62" t="s">
        <v>598</v>
      </c>
      <c r="G131" s="62" t="s">
        <v>627</v>
      </c>
      <c r="H131" s="62" t="s">
        <v>628</v>
      </c>
    </row>
    <row r="132" spans="1:8" x14ac:dyDescent="0.35">
      <c r="A132" s="40">
        <v>129</v>
      </c>
      <c r="B132" s="40" t="s">
        <v>235</v>
      </c>
      <c r="C132" s="64" t="s">
        <v>820</v>
      </c>
      <c r="D132" s="62" t="s">
        <v>350</v>
      </c>
      <c r="E132" s="62" t="s">
        <v>629</v>
      </c>
      <c r="F132" s="62" t="s">
        <v>359</v>
      </c>
      <c r="G132" s="62" t="s">
        <v>348</v>
      </c>
      <c r="H132" s="62" t="s">
        <v>349</v>
      </c>
    </row>
    <row r="133" spans="1:8" x14ac:dyDescent="0.35">
      <c r="A133" s="40">
        <v>130</v>
      </c>
      <c r="B133" s="40" t="s">
        <v>236</v>
      </c>
      <c r="C133" s="64" t="s">
        <v>820</v>
      </c>
      <c r="D133" s="62" t="s">
        <v>630</v>
      </c>
      <c r="E133" s="62" t="s">
        <v>631</v>
      </c>
      <c r="F133" s="62"/>
      <c r="G133" s="62" t="s">
        <v>632</v>
      </c>
      <c r="H133" s="62" t="s">
        <v>633</v>
      </c>
    </row>
    <row r="134" spans="1:8" x14ac:dyDescent="0.35">
      <c r="A134" s="40">
        <v>131</v>
      </c>
      <c r="B134" s="40" t="s">
        <v>237</v>
      </c>
      <c r="C134" s="64" t="s">
        <v>820</v>
      </c>
      <c r="D134" s="62" t="s">
        <v>634</v>
      </c>
      <c r="E134" s="62" t="s">
        <v>635</v>
      </c>
      <c r="F134" s="62"/>
      <c r="G134" s="62" t="s">
        <v>339</v>
      </c>
      <c r="H134" s="62" t="s">
        <v>340</v>
      </c>
    </row>
    <row r="135" spans="1:8" x14ac:dyDescent="0.35">
      <c r="A135" s="40">
        <v>132</v>
      </c>
      <c r="B135" s="40" t="s">
        <v>238</v>
      </c>
      <c r="C135" s="64" t="s">
        <v>820</v>
      </c>
      <c r="D135" s="62" t="s">
        <v>636</v>
      </c>
      <c r="E135" s="62" t="s">
        <v>342</v>
      </c>
      <c r="F135" s="62"/>
      <c r="G135" s="62" t="s">
        <v>459</v>
      </c>
      <c r="H135" s="62" t="s">
        <v>637</v>
      </c>
    </row>
    <row r="136" spans="1:8" x14ac:dyDescent="0.35">
      <c r="A136" s="40">
        <v>133</v>
      </c>
      <c r="B136" s="40" t="s">
        <v>239</v>
      </c>
      <c r="C136" s="64" t="s">
        <v>820</v>
      </c>
      <c r="D136" s="62" t="s">
        <v>638</v>
      </c>
      <c r="E136" s="62" t="s">
        <v>639</v>
      </c>
      <c r="F136" s="62"/>
      <c r="G136" s="62" t="s">
        <v>372</v>
      </c>
      <c r="H136" s="62" t="s">
        <v>373</v>
      </c>
    </row>
    <row r="137" spans="1:8" x14ac:dyDescent="0.35">
      <c r="A137" s="40">
        <v>134</v>
      </c>
      <c r="B137" s="40" t="s">
        <v>240</v>
      </c>
      <c r="C137" s="64" t="s">
        <v>820</v>
      </c>
      <c r="D137" s="62" t="s">
        <v>640</v>
      </c>
      <c r="E137" s="62" t="s">
        <v>311</v>
      </c>
      <c r="F137" s="62"/>
      <c r="G137" s="62" t="s">
        <v>641</v>
      </c>
      <c r="H137" s="62" t="s">
        <v>642</v>
      </c>
    </row>
    <row r="138" spans="1:8" x14ac:dyDescent="0.35">
      <c r="A138" s="40">
        <v>135</v>
      </c>
      <c r="B138" s="40" t="s">
        <v>241</v>
      </c>
      <c r="C138" s="64" t="s">
        <v>820</v>
      </c>
      <c r="D138" s="62" t="s">
        <v>643</v>
      </c>
      <c r="E138" s="62" t="s">
        <v>264</v>
      </c>
      <c r="F138" s="62"/>
      <c r="G138" s="62" t="s">
        <v>644</v>
      </c>
      <c r="H138" s="62" t="s">
        <v>645</v>
      </c>
    </row>
    <row r="139" spans="1:8" x14ac:dyDescent="0.35">
      <c r="A139" s="40">
        <v>136</v>
      </c>
      <c r="B139" s="40" t="s">
        <v>242</v>
      </c>
      <c r="C139" s="64" t="s">
        <v>820</v>
      </c>
      <c r="D139" s="62" t="s">
        <v>646</v>
      </c>
      <c r="E139" s="62" t="s">
        <v>647</v>
      </c>
      <c r="F139" s="62"/>
      <c r="G139" s="62" t="s">
        <v>421</v>
      </c>
      <c r="H139" s="62" t="s">
        <v>705</v>
      </c>
    </row>
    <row r="140" spans="1:8" x14ac:dyDescent="0.35">
      <c r="A140" s="40">
        <v>137</v>
      </c>
      <c r="B140" s="40" t="s">
        <v>243</v>
      </c>
      <c r="C140" s="64" t="s">
        <v>820</v>
      </c>
      <c r="D140" s="62" t="s">
        <v>648</v>
      </c>
      <c r="E140" s="62" t="s">
        <v>272</v>
      </c>
      <c r="F140" s="62" t="s">
        <v>546</v>
      </c>
      <c r="G140" s="62" t="s">
        <v>649</v>
      </c>
      <c r="H140" s="62" t="s">
        <v>650</v>
      </c>
    </row>
    <row r="141" spans="1:8" x14ac:dyDescent="0.35">
      <c r="A141" s="40">
        <v>138</v>
      </c>
      <c r="B141" s="40" t="s">
        <v>244</v>
      </c>
      <c r="C141" s="64" t="s">
        <v>820</v>
      </c>
      <c r="D141" s="62" t="s">
        <v>651</v>
      </c>
      <c r="E141" s="62" t="s">
        <v>307</v>
      </c>
      <c r="F141" s="62" t="s">
        <v>359</v>
      </c>
      <c r="G141" s="62" t="s">
        <v>652</v>
      </c>
      <c r="H141" s="62" t="s">
        <v>653</v>
      </c>
    </row>
    <row r="142" spans="1:8" x14ac:dyDescent="0.35">
      <c r="A142" s="40">
        <v>139</v>
      </c>
      <c r="B142" s="40" t="s">
        <v>245</v>
      </c>
      <c r="C142" s="64" t="s">
        <v>820</v>
      </c>
      <c r="D142" s="62" t="s">
        <v>654</v>
      </c>
      <c r="E142" s="62" t="s">
        <v>366</v>
      </c>
      <c r="F142" s="62"/>
      <c r="G142" s="62" t="s">
        <v>348</v>
      </c>
      <c r="H142" s="62" t="s">
        <v>349</v>
      </c>
    </row>
    <row r="143" spans="1:8" x14ac:dyDescent="0.35">
      <c r="A143" s="40">
        <v>140</v>
      </c>
      <c r="B143" s="40" t="s">
        <v>246</v>
      </c>
      <c r="C143" s="64" t="s">
        <v>820</v>
      </c>
      <c r="D143" s="62" t="s">
        <v>655</v>
      </c>
      <c r="E143" s="62" t="s">
        <v>656</v>
      </c>
      <c r="F143" s="62"/>
      <c r="G143" s="62" t="s">
        <v>657</v>
      </c>
      <c r="H143" s="62" t="s">
        <v>655</v>
      </c>
    </row>
    <row r="144" spans="1:8" x14ac:dyDescent="0.35">
      <c r="A144" s="40">
        <v>141</v>
      </c>
      <c r="B144" s="40" t="s">
        <v>247</v>
      </c>
      <c r="C144" s="64" t="s">
        <v>820</v>
      </c>
      <c r="D144" s="62" t="s">
        <v>658</v>
      </c>
      <c r="E144" s="62" t="s">
        <v>659</v>
      </c>
      <c r="F144" s="62" t="s">
        <v>620</v>
      </c>
      <c r="G144" s="62" t="s">
        <v>335</v>
      </c>
      <c r="H144" s="62" t="s">
        <v>336</v>
      </c>
    </row>
    <row r="145" spans="1:8" x14ac:dyDescent="0.35">
      <c r="A145" s="40">
        <v>142</v>
      </c>
      <c r="B145" s="40" t="s">
        <v>248</v>
      </c>
      <c r="C145" s="64" t="s">
        <v>820</v>
      </c>
      <c r="D145" s="62" t="s">
        <v>660</v>
      </c>
      <c r="E145" s="62" t="s">
        <v>661</v>
      </c>
      <c r="F145" s="62"/>
      <c r="G145" s="62" t="s">
        <v>662</v>
      </c>
      <c r="H145" s="62" t="s">
        <v>663</v>
      </c>
    </row>
    <row r="146" spans="1:8" x14ac:dyDescent="0.35">
      <c r="A146" s="40">
        <v>143</v>
      </c>
      <c r="B146" s="40" t="s">
        <v>249</v>
      </c>
      <c r="C146" s="64" t="s">
        <v>820</v>
      </c>
      <c r="D146" s="62" t="s">
        <v>664</v>
      </c>
      <c r="E146" s="62" t="s">
        <v>268</v>
      </c>
      <c r="F146" s="62"/>
      <c r="G146" s="62" t="s">
        <v>665</v>
      </c>
      <c r="H146" s="62" t="s">
        <v>666</v>
      </c>
    </row>
    <row r="147" spans="1:8" x14ac:dyDescent="0.35">
      <c r="A147" s="40">
        <v>144</v>
      </c>
      <c r="B147" s="40" t="s">
        <v>250</v>
      </c>
      <c r="C147" s="64" t="s">
        <v>820</v>
      </c>
      <c r="D147" s="62" t="s">
        <v>667</v>
      </c>
      <c r="E147" s="62" t="s">
        <v>409</v>
      </c>
      <c r="F147" s="62"/>
      <c r="G147" s="62" t="s">
        <v>599</v>
      </c>
      <c r="H147" s="62" t="s">
        <v>600</v>
      </c>
    </row>
    <row r="148" spans="1:8" x14ac:dyDescent="0.35">
      <c r="A148" s="40">
        <v>145</v>
      </c>
      <c r="B148" s="40" t="s">
        <v>251</v>
      </c>
      <c r="C148" s="64" t="s">
        <v>820</v>
      </c>
      <c r="D148" s="62" t="s">
        <v>667</v>
      </c>
      <c r="E148" s="62" t="s">
        <v>394</v>
      </c>
      <c r="F148" s="62" t="s">
        <v>359</v>
      </c>
      <c r="G148" s="62" t="s">
        <v>599</v>
      </c>
      <c r="H148" s="62" t="s">
        <v>600</v>
      </c>
    </row>
    <row r="149" spans="1:8" x14ac:dyDescent="0.35">
      <c r="A149" s="40">
        <v>146</v>
      </c>
      <c r="B149" s="40" t="s">
        <v>252</v>
      </c>
      <c r="C149" s="64" t="s">
        <v>820</v>
      </c>
      <c r="D149" s="62" t="s">
        <v>668</v>
      </c>
      <c r="E149" s="62" t="s">
        <v>669</v>
      </c>
      <c r="F149" s="62"/>
      <c r="G149" s="62" t="s">
        <v>670</v>
      </c>
      <c r="H149" s="62" t="s">
        <v>671</v>
      </c>
    </row>
    <row r="150" spans="1:8" x14ac:dyDescent="0.35">
      <c r="A150" s="40">
        <v>147</v>
      </c>
      <c r="B150" s="40" t="s">
        <v>252</v>
      </c>
      <c r="C150" s="64" t="s">
        <v>820</v>
      </c>
      <c r="D150" s="62" t="s">
        <v>672</v>
      </c>
      <c r="E150" s="62" t="s">
        <v>673</v>
      </c>
      <c r="F150" s="62"/>
      <c r="G150" s="62" t="s">
        <v>674</v>
      </c>
      <c r="H150" s="62" t="s">
        <v>675</v>
      </c>
    </row>
    <row r="151" spans="1:8" x14ac:dyDescent="0.35">
      <c r="A151" s="40">
        <v>148</v>
      </c>
      <c r="B151" s="40" t="s">
        <v>253</v>
      </c>
      <c r="C151" s="64" t="s">
        <v>820</v>
      </c>
      <c r="D151" s="62" t="s">
        <v>676</v>
      </c>
      <c r="E151" s="62" t="s">
        <v>677</v>
      </c>
      <c r="F151" s="62"/>
      <c r="G151" s="62" t="s">
        <v>678</v>
      </c>
      <c r="H151" s="62" t="s">
        <v>679</v>
      </c>
    </row>
    <row r="152" spans="1:8" x14ac:dyDescent="0.35">
      <c r="A152" s="40">
        <v>149</v>
      </c>
      <c r="B152" s="40" t="s">
        <v>254</v>
      </c>
      <c r="C152" s="64" t="s">
        <v>820</v>
      </c>
      <c r="D152" s="62" t="s">
        <v>680</v>
      </c>
      <c r="E152" s="62" t="s">
        <v>413</v>
      </c>
      <c r="F152" s="62"/>
      <c r="G152" s="62" t="s">
        <v>681</v>
      </c>
      <c r="H152" s="62" t="s">
        <v>682</v>
      </c>
    </row>
    <row r="153" spans="1:8" x14ac:dyDescent="0.35">
      <c r="A153" s="40">
        <v>150</v>
      </c>
      <c r="B153" s="40" t="s">
        <v>255</v>
      </c>
      <c r="C153" s="64" t="s">
        <v>820</v>
      </c>
      <c r="D153" s="62" t="s">
        <v>683</v>
      </c>
      <c r="E153" s="62" t="s">
        <v>684</v>
      </c>
      <c r="F153" s="62"/>
      <c r="G153" s="62" t="s">
        <v>685</v>
      </c>
      <c r="H153" s="62" t="s">
        <v>686</v>
      </c>
    </row>
    <row r="154" spans="1:8" x14ac:dyDescent="0.35">
      <c r="A154" s="40">
        <v>151</v>
      </c>
      <c r="B154" s="40" t="s">
        <v>255</v>
      </c>
      <c r="C154" s="64" t="s">
        <v>820</v>
      </c>
      <c r="D154" s="62" t="s">
        <v>687</v>
      </c>
      <c r="E154" s="62" t="s">
        <v>387</v>
      </c>
      <c r="F154" s="62"/>
      <c r="G154" s="62" t="s">
        <v>475</v>
      </c>
      <c r="H154" s="62" t="s">
        <v>688</v>
      </c>
    </row>
    <row r="155" spans="1:8" x14ac:dyDescent="0.35">
      <c r="A155" s="40">
        <v>152</v>
      </c>
      <c r="B155" s="40" t="s">
        <v>255</v>
      </c>
      <c r="C155" s="64" t="s">
        <v>820</v>
      </c>
      <c r="D155" s="62" t="s">
        <v>689</v>
      </c>
      <c r="E155" s="62" t="s">
        <v>677</v>
      </c>
      <c r="F155" s="62"/>
      <c r="G155" s="62" t="s">
        <v>452</v>
      </c>
      <c r="H155" s="62" t="s">
        <v>453</v>
      </c>
    </row>
    <row r="156" spans="1:8" x14ac:dyDescent="0.35">
      <c r="A156" s="40">
        <v>153</v>
      </c>
      <c r="B156" s="40" t="s">
        <v>256</v>
      </c>
      <c r="C156" s="64" t="s">
        <v>820</v>
      </c>
      <c r="D156" s="62" t="s">
        <v>690</v>
      </c>
      <c r="E156" s="62" t="s">
        <v>492</v>
      </c>
      <c r="F156" s="62"/>
      <c r="G156" s="62" t="s">
        <v>691</v>
      </c>
      <c r="H156" s="62" t="s">
        <v>692</v>
      </c>
    </row>
    <row r="157" spans="1:8" x14ac:dyDescent="0.35">
      <c r="A157" s="40">
        <v>154</v>
      </c>
      <c r="B157" s="40" t="s">
        <v>257</v>
      </c>
      <c r="C157" s="64" t="s">
        <v>820</v>
      </c>
      <c r="D157" s="62" t="s">
        <v>693</v>
      </c>
      <c r="E157" s="62" t="s">
        <v>694</v>
      </c>
      <c r="F157" s="62"/>
      <c r="G157" s="62" t="s">
        <v>464</v>
      </c>
      <c r="H157" s="62" t="s">
        <v>465</v>
      </c>
    </row>
    <row r="158" spans="1:8" x14ac:dyDescent="0.35">
      <c r="A158" s="40">
        <v>155</v>
      </c>
      <c r="B158" s="40" t="s">
        <v>257</v>
      </c>
      <c r="C158" s="64" t="s">
        <v>820</v>
      </c>
      <c r="D158" s="62" t="s">
        <v>695</v>
      </c>
      <c r="E158" s="62" t="s">
        <v>696</v>
      </c>
      <c r="F158" s="62"/>
      <c r="G158" s="62" t="s">
        <v>464</v>
      </c>
      <c r="H158" s="62" t="s">
        <v>465</v>
      </c>
    </row>
    <row r="159" spans="1:8" x14ac:dyDescent="0.35">
      <c r="A159" s="40">
        <v>156</v>
      </c>
      <c r="B159" s="40" t="s">
        <v>257</v>
      </c>
      <c r="C159" s="64" t="s">
        <v>820</v>
      </c>
      <c r="D159" s="62" t="s">
        <v>697</v>
      </c>
      <c r="E159" s="62" t="s">
        <v>280</v>
      </c>
      <c r="F159" s="62"/>
      <c r="G159" s="62" t="s">
        <v>319</v>
      </c>
      <c r="H159" s="62" t="s">
        <v>320</v>
      </c>
    </row>
    <row r="160" spans="1:8" x14ac:dyDescent="0.35">
      <c r="A160" s="40">
        <v>157</v>
      </c>
      <c r="B160" s="40" t="s">
        <v>257</v>
      </c>
      <c r="C160" s="64" t="s">
        <v>820</v>
      </c>
      <c r="D160" s="62" t="s">
        <v>698</v>
      </c>
      <c r="E160" s="62" t="s">
        <v>498</v>
      </c>
      <c r="F160" s="62"/>
      <c r="G160" s="62" t="s">
        <v>304</v>
      </c>
      <c r="H160" s="62" t="s">
        <v>305</v>
      </c>
    </row>
    <row r="161" spans="1:8" x14ac:dyDescent="0.35">
      <c r="A161" s="40">
        <v>158</v>
      </c>
      <c r="B161" s="40" t="s">
        <v>258</v>
      </c>
      <c r="C161" s="64" t="s">
        <v>820</v>
      </c>
      <c r="D161" s="62" t="s">
        <v>699</v>
      </c>
      <c r="E161" s="62" t="s">
        <v>272</v>
      </c>
      <c r="F161" s="62"/>
      <c r="G161" s="62" t="s">
        <v>616</v>
      </c>
      <c r="H161" s="62" t="s">
        <v>617</v>
      </c>
    </row>
    <row r="162" spans="1:8" x14ac:dyDescent="0.35">
      <c r="A162" s="40">
        <v>159</v>
      </c>
      <c r="B162" s="40" t="s">
        <v>714</v>
      </c>
      <c r="C162" s="64" t="s">
        <v>821</v>
      </c>
      <c r="D162" s="62" t="s">
        <v>756</v>
      </c>
      <c r="E162" s="62">
        <v>2</v>
      </c>
      <c r="F162" s="62" t="s">
        <v>359</v>
      </c>
      <c r="G162" s="62">
        <v>10000</v>
      </c>
      <c r="H162" s="62" t="s">
        <v>349</v>
      </c>
    </row>
    <row r="163" spans="1:8" x14ac:dyDescent="0.35">
      <c r="A163" s="40">
        <v>160</v>
      </c>
      <c r="B163" s="40" t="s">
        <v>715</v>
      </c>
      <c r="C163" s="64" t="s">
        <v>821</v>
      </c>
      <c r="D163" s="62" t="s">
        <v>757</v>
      </c>
      <c r="E163" s="62">
        <v>91</v>
      </c>
      <c r="F163" s="62"/>
      <c r="G163" s="62">
        <v>22300</v>
      </c>
      <c r="H163" s="62" t="s">
        <v>816</v>
      </c>
    </row>
    <row r="164" spans="1:8" x14ac:dyDescent="0.35">
      <c r="A164" s="40">
        <v>161</v>
      </c>
      <c r="B164" s="40" t="s">
        <v>715</v>
      </c>
      <c r="C164" s="64" t="s">
        <v>821</v>
      </c>
      <c r="D164" s="62" t="s">
        <v>758</v>
      </c>
      <c r="E164" s="62" t="s">
        <v>295</v>
      </c>
      <c r="F164" s="62"/>
      <c r="G164" s="62">
        <v>49000</v>
      </c>
      <c r="H164" s="62" t="s">
        <v>759</v>
      </c>
    </row>
    <row r="165" spans="1:8" x14ac:dyDescent="0.35">
      <c r="A165" s="40">
        <v>162</v>
      </c>
      <c r="B165" s="40" t="s">
        <v>716</v>
      </c>
      <c r="C165" s="64" t="s">
        <v>821</v>
      </c>
      <c r="D165" s="62" t="s">
        <v>412</v>
      </c>
      <c r="E165" s="62">
        <v>7</v>
      </c>
      <c r="F165" s="62"/>
      <c r="G165" s="62">
        <v>49223</v>
      </c>
      <c r="H165" s="62" t="s">
        <v>594</v>
      </c>
    </row>
    <row r="166" spans="1:8" x14ac:dyDescent="0.35">
      <c r="A166" s="40">
        <v>163</v>
      </c>
      <c r="B166" s="40" t="s">
        <v>717</v>
      </c>
      <c r="C166" s="64" t="s">
        <v>821</v>
      </c>
      <c r="D166" s="62" t="s">
        <v>423</v>
      </c>
      <c r="E166" s="62">
        <v>38</v>
      </c>
      <c r="F166" s="62"/>
      <c r="G166" s="62">
        <v>40305</v>
      </c>
      <c r="H166" s="62" t="s">
        <v>393</v>
      </c>
    </row>
    <row r="167" spans="1:8" x14ac:dyDescent="0.35">
      <c r="A167" s="40">
        <v>164</v>
      </c>
      <c r="B167" s="40" t="s">
        <v>718</v>
      </c>
      <c r="C167" s="64" t="s">
        <v>821</v>
      </c>
      <c r="D167" s="62" t="s">
        <v>454</v>
      </c>
      <c r="E167" s="62">
        <v>301</v>
      </c>
      <c r="F167" s="62"/>
      <c r="G167" s="62">
        <v>51227</v>
      </c>
      <c r="H167" s="62" t="s">
        <v>454</v>
      </c>
    </row>
    <row r="168" spans="1:8" x14ac:dyDescent="0.35">
      <c r="A168" s="40">
        <v>165</v>
      </c>
      <c r="B168" s="40" t="s">
        <v>719</v>
      </c>
      <c r="C168" s="64" t="s">
        <v>821</v>
      </c>
      <c r="D168" s="62" t="s">
        <v>760</v>
      </c>
      <c r="E168" s="62">
        <v>124</v>
      </c>
      <c r="F168" s="62"/>
      <c r="G168" s="62">
        <v>49218</v>
      </c>
      <c r="H168" s="62" t="s">
        <v>761</v>
      </c>
    </row>
    <row r="169" spans="1:8" x14ac:dyDescent="0.35">
      <c r="A169" s="40">
        <v>166</v>
      </c>
      <c r="B169" s="40" t="s">
        <v>720</v>
      </c>
      <c r="C169" s="64" t="s">
        <v>821</v>
      </c>
      <c r="D169" s="62" t="s">
        <v>423</v>
      </c>
      <c r="E169" s="62">
        <v>144</v>
      </c>
      <c r="F169" s="62"/>
      <c r="G169" s="62">
        <v>10340</v>
      </c>
      <c r="H169" s="62" t="s">
        <v>762</v>
      </c>
    </row>
    <row r="170" spans="1:8" x14ac:dyDescent="0.35">
      <c r="A170" s="40">
        <v>167</v>
      </c>
      <c r="B170" s="40" t="s">
        <v>721</v>
      </c>
      <c r="C170" s="64" t="s">
        <v>821</v>
      </c>
      <c r="D170" s="62" t="s">
        <v>763</v>
      </c>
      <c r="E170" s="62">
        <v>1</v>
      </c>
      <c r="F170" s="62"/>
      <c r="G170" s="62">
        <v>31500</v>
      </c>
      <c r="H170" s="62" t="s">
        <v>817</v>
      </c>
    </row>
    <row r="171" spans="1:8" x14ac:dyDescent="0.35">
      <c r="A171" s="40">
        <v>168</v>
      </c>
      <c r="B171" s="40" t="s">
        <v>722</v>
      </c>
      <c r="C171" s="64" t="s">
        <v>821</v>
      </c>
      <c r="D171" s="62" t="s">
        <v>764</v>
      </c>
      <c r="E171" s="62">
        <v>9</v>
      </c>
      <c r="F171" s="62"/>
      <c r="G171" s="62">
        <v>10410</v>
      </c>
      <c r="H171" s="62" t="s">
        <v>317</v>
      </c>
    </row>
    <row r="172" spans="1:8" x14ac:dyDescent="0.35">
      <c r="A172" s="40">
        <v>169</v>
      </c>
      <c r="B172" s="40" t="s">
        <v>723</v>
      </c>
      <c r="C172" s="64" t="s">
        <v>821</v>
      </c>
      <c r="D172" s="62" t="s">
        <v>765</v>
      </c>
      <c r="E172" s="62">
        <v>2</v>
      </c>
      <c r="F172" s="62"/>
      <c r="G172" s="62">
        <v>53260</v>
      </c>
      <c r="H172" s="62" t="s">
        <v>766</v>
      </c>
    </row>
    <row r="173" spans="1:8" x14ac:dyDescent="0.35">
      <c r="A173" s="40">
        <v>170</v>
      </c>
      <c r="B173" s="40" t="s">
        <v>724</v>
      </c>
      <c r="C173" s="64" t="s">
        <v>821</v>
      </c>
      <c r="D173" s="62" t="s">
        <v>767</v>
      </c>
      <c r="E173" s="62">
        <v>28</v>
      </c>
      <c r="F173" s="62"/>
      <c r="G173" s="62">
        <v>43240</v>
      </c>
      <c r="H173" s="62" t="s">
        <v>768</v>
      </c>
    </row>
    <row r="174" spans="1:8" x14ac:dyDescent="0.35">
      <c r="A174" s="40">
        <v>171</v>
      </c>
      <c r="B174" s="40" t="s">
        <v>725</v>
      </c>
      <c r="C174" s="64" t="s">
        <v>821</v>
      </c>
      <c r="D174" s="62" t="s">
        <v>549</v>
      </c>
      <c r="E174" s="62">
        <v>19</v>
      </c>
      <c r="F174" s="62"/>
      <c r="G174" s="62">
        <v>49282</v>
      </c>
      <c r="H174" s="62" t="s">
        <v>769</v>
      </c>
    </row>
    <row r="175" spans="1:8" x14ac:dyDescent="0.35">
      <c r="A175" s="40">
        <v>172</v>
      </c>
      <c r="B175" s="40" t="s">
        <v>726</v>
      </c>
      <c r="C175" s="64" t="s">
        <v>821</v>
      </c>
      <c r="D175" s="62" t="s">
        <v>770</v>
      </c>
      <c r="E175" s="62">
        <v>11</v>
      </c>
      <c r="F175" s="62"/>
      <c r="G175" s="62">
        <v>10361</v>
      </c>
      <c r="H175" s="62" t="s">
        <v>771</v>
      </c>
    </row>
    <row r="176" spans="1:8" x14ac:dyDescent="0.35">
      <c r="A176" s="40">
        <v>173</v>
      </c>
      <c r="B176" s="40" t="s">
        <v>728</v>
      </c>
      <c r="C176" s="64" t="s">
        <v>821</v>
      </c>
      <c r="D176" s="62" t="s">
        <v>630</v>
      </c>
      <c r="E176" s="62">
        <v>2</v>
      </c>
      <c r="F176" s="62"/>
      <c r="G176" s="62">
        <v>10431</v>
      </c>
      <c r="H176" s="62" t="s">
        <v>773</v>
      </c>
    </row>
    <row r="177" spans="1:8" x14ac:dyDescent="0.35">
      <c r="A177" s="40">
        <v>174</v>
      </c>
      <c r="B177" s="40" t="s">
        <v>729</v>
      </c>
      <c r="C177" s="64" t="s">
        <v>821</v>
      </c>
      <c r="D177" s="62" t="s">
        <v>772</v>
      </c>
      <c r="E177" s="62">
        <v>31</v>
      </c>
      <c r="F177" s="62"/>
      <c r="G177" s="62">
        <v>49245</v>
      </c>
      <c r="H177" s="62" t="s">
        <v>774</v>
      </c>
    </row>
    <row r="178" spans="1:8" x14ac:dyDescent="0.35">
      <c r="A178" s="40">
        <v>175</v>
      </c>
      <c r="B178" s="40" t="s">
        <v>730</v>
      </c>
      <c r="C178" s="64" t="s">
        <v>821</v>
      </c>
      <c r="D178" s="62" t="s">
        <v>775</v>
      </c>
      <c r="E178" s="62">
        <v>137</v>
      </c>
      <c r="F178" s="62"/>
      <c r="G178" s="62">
        <v>21203</v>
      </c>
      <c r="H178" s="62" t="s">
        <v>775</v>
      </c>
    </row>
    <row r="179" spans="1:8" x14ac:dyDescent="0.35">
      <c r="A179" s="40">
        <v>176</v>
      </c>
      <c r="B179" s="40" t="s">
        <v>129</v>
      </c>
      <c r="C179" s="64" t="s">
        <v>821</v>
      </c>
      <c r="D179" s="62" t="s">
        <v>776</v>
      </c>
      <c r="E179" s="62">
        <v>324</v>
      </c>
      <c r="F179" s="62"/>
      <c r="G179" s="62">
        <v>31000</v>
      </c>
      <c r="H179" s="62" t="s">
        <v>340</v>
      </c>
    </row>
    <row r="180" spans="1:8" x14ac:dyDescent="0.35">
      <c r="A180" s="40">
        <v>177</v>
      </c>
      <c r="B180" s="40" t="s">
        <v>731</v>
      </c>
      <c r="C180" s="64" t="s">
        <v>821</v>
      </c>
      <c r="D180" s="62" t="s">
        <v>777</v>
      </c>
      <c r="E180" s="62">
        <v>100</v>
      </c>
      <c r="F180" s="62"/>
      <c r="G180" s="62">
        <v>10250</v>
      </c>
      <c r="H180" s="62" t="s">
        <v>778</v>
      </c>
    </row>
    <row r="181" spans="1:8" x14ac:dyDescent="0.35">
      <c r="A181" s="40">
        <v>178</v>
      </c>
      <c r="B181" s="40" t="s">
        <v>247</v>
      </c>
      <c r="C181" s="64" t="s">
        <v>821</v>
      </c>
      <c r="D181" s="62" t="s">
        <v>779</v>
      </c>
      <c r="E181" s="62">
        <v>1</v>
      </c>
      <c r="F181" s="62" t="s">
        <v>815</v>
      </c>
      <c r="G181" s="62">
        <v>47250</v>
      </c>
      <c r="H181" s="62" t="s">
        <v>780</v>
      </c>
    </row>
    <row r="182" spans="1:8" x14ac:dyDescent="0.35">
      <c r="A182" s="40">
        <v>179</v>
      </c>
      <c r="B182" s="40" t="s">
        <v>732</v>
      </c>
      <c r="C182" s="64" t="s">
        <v>821</v>
      </c>
      <c r="D182" s="62" t="s">
        <v>781</v>
      </c>
      <c r="E182" s="62">
        <v>6</v>
      </c>
      <c r="F182" s="62"/>
      <c r="G182" s="62">
        <v>32253</v>
      </c>
      <c r="H182" s="62" t="s">
        <v>782</v>
      </c>
    </row>
    <row r="183" spans="1:8" x14ac:dyDescent="0.35">
      <c r="A183" s="40">
        <v>180</v>
      </c>
      <c r="B183" s="40" t="s">
        <v>733</v>
      </c>
      <c r="C183" s="64" t="s">
        <v>821</v>
      </c>
      <c r="D183" s="62" t="s">
        <v>783</v>
      </c>
      <c r="E183" s="62">
        <v>1</v>
      </c>
      <c r="F183" s="62" t="s">
        <v>813</v>
      </c>
      <c r="G183" s="62">
        <v>10000</v>
      </c>
      <c r="H183" s="62" t="s">
        <v>349</v>
      </c>
    </row>
    <row r="184" spans="1:8" x14ac:dyDescent="0.35">
      <c r="A184" s="40">
        <v>181</v>
      </c>
      <c r="B184" s="40" t="s">
        <v>734</v>
      </c>
      <c r="C184" s="64" t="s">
        <v>821</v>
      </c>
      <c r="D184" s="62" t="s">
        <v>423</v>
      </c>
      <c r="E184" s="62">
        <v>19</v>
      </c>
      <c r="F184" s="62"/>
      <c r="G184" s="62">
        <v>47000</v>
      </c>
      <c r="H184" s="62" t="s">
        <v>426</v>
      </c>
    </row>
    <row r="185" spans="1:8" x14ac:dyDescent="0.35">
      <c r="A185" s="40">
        <v>182</v>
      </c>
      <c r="B185" s="40" t="s">
        <v>735</v>
      </c>
      <c r="C185" s="64" t="s">
        <v>821</v>
      </c>
      <c r="D185" s="62" t="s">
        <v>491</v>
      </c>
      <c r="E185" s="62" t="s">
        <v>784</v>
      </c>
      <c r="F185" s="62"/>
      <c r="G185" s="62">
        <v>49231</v>
      </c>
      <c r="H185" s="62" t="s">
        <v>491</v>
      </c>
    </row>
    <row r="186" spans="1:8" x14ac:dyDescent="0.35">
      <c r="A186" s="40">
        <v>183</v>
      </c>
      <c r="B186" s="40" t="s">
        <v>736</v>
      </c>
      <c r="C186" s="64" t="s">
        <v>821</v>
      </c>
      <c r="D186" s="62" t="s">
        <v>785</v>
      </c>
      <c r="E186" s="62">
        <v>24</v>
      </c>
      <c r="F186" s="62"/>
      <c r="G186" s="62">
        <v>10450</v>
      </c>
      <c r="H186" s="62" t="s">
        <v>786</v>
      </c>
    </row>
    <row r="187" spans="1:8" x14ac:dyDescent="0.35">
      <c r="A187" s="40">
        <v>184</v>
      </c>
      <c r="B187" s="40" t="s">
        <v>148</v>
      </c>
      <c r="C187" s="64" t="s">
        <v>821</v>
      </c>
      <c r="D187" s="62" t="s">
        <v>787</v>
      </c>
      <c r="E187" s="62">
        <v>40</v>
      </c>
      <c r="F187" s="62" t="s">
        <v>620</v>
      </c>
      <c r="G187" s="62">
        <v>52470</v>
      </c>
      <c r="H187" s="62" t="s">
        <v>818</v>
      </c>
    </row>
    <row r="188" spans="1:8" x14ac:dyDescent="0.35">
      <c r="A188" s="40">
        <v>185</v>
      </c>
      <c r="B188" s="40" t="s">
        <v>737</v>
      </c>
      <c r="C188" s="64" t="s">
        <v>821</v>
      </c>
      <c r="D188" s="62" t="s">
        <v>788</v>
      </c>
      <c r="E188" s="62" t="s">
        <v>295</v>
      </c>
      <c r="F188" s="62"/>
      <c r="G188" s="62">
        <v>48000</v>
      </c>
      <c r="H188" s="62" t="s">
        <v>465</v>
      </c>
    </row>
    <row r="189" spans="1:8" x14ac:dyDescent="0.35">
      <c r="A189" s="40">
        <v>186</v>
      </c>
      <c r="B189" s="40" t="s">
        <v>738</v>
      </c>
      <c r="C189" s="64" t="s">
        <v>821</v>
      </c>
      <c r="D189" s="62" t="s">
        <v>789</v>
      </c>
      <c r="E189" s="62">
        <v>71</v>
      </c>
      <c r="F189" s="62"/>
      <c r="G189" s="62">
        <v>32284</v>
      </c>
      <c r="H189" s="62" t="s">
        <v>790</v>
      </c>
    </row>
    <row r="190" spans="1:8" x14ac:dyDescent="0.35">
      <c r="A190" s="40">
        <v>187</v>
      </c>
      <c r="B190" s="40" t="s">
        <v>739</v>
      </c>
      <c r="C190" s="64" t="s">
        <v>821</v>
      </c>
      <c r="D190" s="62" t="s">
        <v>770</v>
      </c>
      <c r="E190" s="62">
        <v>9</v>
      </c>
      <c r="F190" s="62" t="s">
        <v>620</v>
      </c>
      <c r="G190" s="62">
        <v>10361</v>
      </c>
      <c r="H190" s="62" t="s">
        <v>771</v>
      </c>
    </row>
    <row r="191" spans="1:8" x14ac:dyDescent="0.35">
      <c r="A191" s="40">
        <v>188</v>
      </c>
      <c r="B191" s="40" t="s">
        <v>200</v>
      </c>
      <c r="C191" s="64" t="s">
        <v>821</v>
      </c>
      <c r="D191" s="62" t="s">
        <v>549</v>
      </c>
      <c r="E191" s="62" t="s">
        <v>295</v>
      </c>
      <c r="F191" s="62"/>
      <c r="G191" s="62">
        <v>49282</v>
      </c>
      <c r="H191" s="62" t="s">
        <v>769</v>
      </c>
    </row>
    <row r="192" spans="1:8" x14ac:dyDescent="0.35">
      <c r="A192" s="40">
        <v>189</v>
      </c>
      <c r="B192" s="40" t="s">
        <v>740</v>
      </c>
      <c r="C192" s="64" t="s">
        <v>821</v>
      </c>
      <c r="D192" s="62" t="s">
        <v>791</v>
      </c>
      <c r="E192" s="62">
        <v>2</v>
      </c>
      <c r="F192" s="62"/>
      <c r="G192" s="62">
        <v>20230</v>
      </c>
      <c r="H192" s="62" t="s">
        <v>792</v>
      </c>
    </row>
    <row r="193" spans="1:8" x14ac:dyDescent="0.35">
      <c r="A193" s="40">
        <v>190</v>
      </c>
      <c r="B193" s="40" t="s">
        <v>741</v>
      </c>
      <c r="C193" s="64" t="s">
        <v>821</v>
      </c>
      <c r="D193" s="62" t="s">
        <v>321</v>
      </c>
      <c r="E193" s="62">
        <v>11</v>
      </c>
      <c r="F193" s="62"/>
      <c r="G193" s="62">
        <v>42000</v>
      </c>
      <c r="H193" s="62" t="s">
        <v>320</v>
      </c>
    </row>
    <row r="194" spans="1:8" x14ac:dyDescent="0.35">
      <c r="A194" s="40">
        <v>191</v>
      </c>
      <c r="B194" s="40" t="s">
        <v>742</v>
      </c>
      <c r="C194" s="64" t="s">
        <v>821</v>
      </c>
      <c r="D194" s="62" t="s">
        <v>793</v>
      </c>
      <c r="E194" s="62">
        <v>19</v>
      </c>
      <c r="F194" s="62"/>
      <c r="G194" s="62">
        <v>21000</v>
      </c>
      <c r="H194" s="62" t="s">
        <v>794</v>
      </c>
    </row>
    <row r="195" spans="1:8" x14ac:dyDescent="0.35">
      <c r="A195" s="40">
        <v>192</v>
      </c>
      <c r="B195" s="40" t="s">
        <v>743</v>
      </c>
      <c r="C195" s="64" t="s">
        <v>821</v>
      </c>
      <c r="D195" s="62" t="s">
        <v>668</v>
      </c>
      <c r="E195" s="62">
        <v>3</v>
      </c>
      <c r="F195" s="62"/>
      <c r="G195" s="62">
        <v>49210</v>
      </c>
      <c r="H195" s="62" t="s">
        <v>585</v>
      </c>
    </row>
    <row r="196" spans="1:8" x14ac:dyDescent="0.35">
      <c r="A196" s="40">
        <v>193</v>
      </c>
      <c r="B196" s="40" t="s">
        <v>744</v>
      </c>
      <c r="C196" s="64" t="s">
        <v>821</v>
      </c>
      <c r="D196" s="62" t="s">
        <v>795</v>
      </c>
      <c r="E196" s="62">
        <v>3</v>
      </c>
      <c r="F196" s="62" t="s">
        <v>359</v>
      </c>
      <c r="G196" s="62">
        <v>42245</v>
      </c>
      <c r="H196" s="62" t="s">
        <v>796</v>
      </c>
    </row>
    <row r="197" spans="1:8" x14ac:dyDescent="0.35">
      <c r="A197" s="40">
        <v>194</v>
      </c>
      <c r="B197" s="40" t="s">
        <v>745</v>
      </c>
      <c r="C197" s="64" t="s">
        <v>821</v>
      </c>
      <c r="D197" s="62" t="s">
        <v>797</v>
      </c>
      <c r="E197" s="62">
        <v>5</v>
      </c>
      <c r="F197" s="62"/>
      <c r="G197" s="62">
        <v>51521</v>
      </c>
      <c r="H197" s="62" t="s">
        <v>798</v>
      </c>
    </row>
    <row r="198" spans="1:8" x14ac:dyDescent="0.35">
      <c r="A198" s="40">
        <v>195</v>
      </c>
      <c r="B198" s="40" t="s">
        <v>746</v>
      </c>
      <c r="C198" s="64" t="s">
        <v>821</v>
      </c>
      <c r="D198" s="62" t="s">
        <v>799</v>
      </c>
      <c r="E198" s="62">
        <v>48</v>
      </c>
      <c r="F198" s="62"/>
      <c r="G198" s="62">
        <v>10000</v>
      </c>
      <c r="H198" s="62" t="s">
        <v>349</v>
      </c>
    </row>
    <row r="199" spans="1:8" x14ac:dyDescent="0.35">
      <c r="A199" s="40">
        <v>196</v>
      </c>
      <c r="B199" s="40" t="s">
        <v>747</v>
      </c>
      <c r="C199" s="64" t="s">
        <v>821</v>
      </c>
      <c r="D199" s="62" t="s">
        <v>800</v>
      </c>
      <c r="E199" s="62">
        <v>38</v>
      </c>
      <c r="F199" s="62"/>
      <c r="G199" s="62">
        <v>32100</v>
      </c>
      <c r="H199" s="62" t="s">
        <v>801</v>
      </c>
    </row>
    <row r="200" spans="1:8" x14ac:dyDescent="0.35">
      <c r="A200" s="40">
        <v>197</v>
      </c>
      <c r="B200" s="40" t="s">
        <v>748</v>
      </c>
      <c r="C200" s="64" t="s">
        <v>821</v>
      </c>
      <c r="D200" s="62" t="s">
        <v>802</v>
      </c>
      <c r="E200" s="62">
        <v>4</v>
      </c>
      <c r="F200" s="62"/>
      <c r="G200" s="62">
        <v>40323</v>
      </c>
      <c r="H200" s="62" t="s">
        <v>389</v>
      </c>
    </row>
    <row r="201" spans="1:8" x14ac:dyDescent="0.35">
      <c r="A201" s="40">
        <v>198</v>
      </c>
      <c r="B201" s="40" t="s">
        <v>749</v>
      </c>
      <c r="C201" s="64" t="s">
        <v>821</v>
      </c>
      <c r="D201" s="62" t="s">
        <v>803</v>
      </c>
      <c r="E201" s="62">
        <v>2</v>
      </c>
      <c r="F201" s="62"/>
      <c r="G201" s="62">
        <v>40000</v>
      </c>
      <c r="H201" s="62" t="s">
        <v>393</v>
      </c>
    </row>
    <row r="202" spans="1:8" x14ac:dyDescent="0.35">
      <c r="A202" s="40">
        <v>199</v>
      </c>
      <c r="B202" s="40" t="s">
        <v>750</v>
      </c>
      <c r="C202" s="64" t="s">
        <v>821</v>
      </c>
      <c r="D202" s="62" t="s">
        <v>804</v>
      </c>
      <c r="E202" s="62">
        <v>1</v>
      </c>
      <c r="F202" s="62"/>
      <c r="G202" s="62">
        <v>10000</v>
      </c>
      <c r="H202" s="62" t="s">
        <v>349</v>
      </c>
    </row>
    <row r="203" spans="1:8" x14ac:dyDescent="0.35">
      <c r="A203" s="40">
        <v>200</v>
      </c>
      <c r="B203" s="40" t="s">
        <v>751</v>
      </c>
      <c r="C203" s="64" t="s">
        <v>821</v>
      </c>
      <c r="D203" s="62" t="s">
        <v>805</v>
      </c>
      <c r="E203" s="62">
        <v>181</v>
      </c>
      <c r="F203" s="62"/>
      <c r="G203" s="62">
        <v>32100</v>
      </c>
      <c r="H203" s="62" t="s">
        <v>801</v>
      </c>
    </row>
    <row r="204" spans="1:8" x14ac:dyDescent="0.35">
      <c r="A204" s="40">
        <v>201</v>
      </c>
      <c r="B204" s="40" t="s">
        <v>752</v>
      </c>
      <c r="C204" s="64" t="s">
        <v>821</v>
      </c>
      <c r="D204" s="62" t="s">
        <v>697</v>
      </c>
      <c r="E204" s="62">
        <v>58</v>
      </c>
      <c r="F204" s="62"/>
      <c r="G204" s="62">
        <v>42000</v>
      </c>
      <c r="H204" s="62" t="s">
        <v>320</v>
      </c>
    </row>
    <row r="205" spans="1:8" x14ac:dyDescent="0.35">
      <c r="A205" s="40">
        <v>202</v>
      </c>
      <c r="B205" s="40" t="s">
        <v>753</v>
      </c>
      <c r="C205" s="64" t="s">
        <v>821</v>
      </c>
      <c r="D205" s="62" t="s">
        <v>806</v>
      </c>
      <c r="E205" s="62">
        <v>26</v>
      </c>
      <c r="F205" s="62"/>
      <c r="G205" s="62">
        <v>35252</v>
      </c>
      <c r="H205" s="62" t="s">
        <v>807</v>
      </c>
    </row>
    <row r="206" spans="1:8" x14ac:dyDescent="0.35">
      <c r="A206" s="40">
        <v>203</v>
      </c>
      <c r="B206" s="40" t="s">
        <v>258</v>
      </c>
      <c r="C206" s="64" t="s">
        <v>821</v>
      </c>
      <c r="D206" s="62" t="s">
        <v>808</v>
      </c>
      <c r="E206" s="62">
        <v>4</v>
      </c>
      <c r="F206" s="62"/>
      <c r="G206" s="62">
        <v>40315</v>
      </c>
      <c r="H206" s="62" t="s">
        <v>617</v>
      </c>
    </row>
    <row r="207" spans="1:8" x14ac:dyDescent="0.35">
      <c r="A207" s="40">
        <v>204</v>
      </c>
      <c r="B207" s="40" t="s">
        <v>754</v>
      </c>
      <c r="C207" s="64" t="s">
        <v>821</v>
      </c>
      <c r="D207" s="62" t="s">
        <v>809</v>
      </c>
      <c r="E207" s="62">
        <v>8</v>
      </c>
      <c r="F207" s="62"/>
      <c r="G207" s="62">
        <v>21210</v>
      </c>
      <c r="H207" s="62" t="s">
        <v>453</v>
      </c>
    </row>
    <row r="208" spans="1:8" x14ac:dyDescent="0.35">
      <c r="A208" s="40">
        <v>205</v>
      </c>
      <c r="B208" s="40" t="s">
        <v>255</v>
      </c>
      <c r="C208" s="64" t="s">
        <v>821</v>
      </c>
      <c r="D208" s="62" t="s">
        <v>810</v>
      </c>
      <c r="E208" s="62">
        <v>45</v>
      </c>
      <c r="F208" s="62"/>
      <c r="G208" s="62">
        <v>21212</v>
      </c>
      <c r="H208" s="62" t="s">
        <v>686</v>
      </c>
    </row>
    <row r="209" spans="1:8" x14ac:dyDescent="0.35">
      <c r="A209" s="40">
        <v>206</v>
      </c>
      <c r="B209" s="40" t="s">
        <v>255</v>
      </c>
      <c r="C209" s="64" t="s">
        <v>821</v>
      </c>
      <c r="D209" s="62" t="s">
        <v>811</v>
      </c>
      <c r="E209" s="62">
        <v>43</v>
      </c>
      <c r="F209" s="62"/>
      <c r="G209" s="62">
        <v>21212</v>
      </c>
      <c r="H209" s="62" t="s">
        <v>686</v>
      </c>
    </row>
    <row r="210" spans="1:8" x14ac:dyDescent="0.35">
      <c r="A210" s="40">
        <v>207</v>
      </c>
      <c r="B210" s="40" t="s">
        <v>755</v>
      </c>
      <c r="C210" s="64" t="s">
        <v>821</v>
      </c>
      <c r="D210" s="62" t="s">
        <v>812</v>
      </c>
      <c r="E210" s="62">
        <v>7</v>
      </c>
      <c r="F210" s="62"/>
      <c r="G210" s="62">
        <v>47000</v>
      </c>
      <c r="H210" s="62" t="s">
        <v>426</v>
      </c>
    </row>
    <row r="211" spans="1:8" x14ac:dyDescent="0.35">
      <c r="A211" s="40">
        <v>208</v>
      </c>
      <c r="B211" s="40" t="s">
        <v>822</v>
      </c>
      <c r="C211" s="64" t="s">
        <v>831</v>
      </c>
      <c r="D211" s="62" t="s">
        <v>833</v>
      </c>
      <c r="E211" s="62">
        <v>200</v>
      </c>
      <c r="F211" s="62"/>
      <c r="G211" s="62">
        <v>31500</v>
      </c>
      <c r="H211" s="62" t="s">
        <v>817</v>
      </c>
    </row>
    <row r="212" spans="1:8" x14ac:dyDescent="0.35">
      <c r="A212" s="40">
        <v>209</v>
      </c>
      <c r="B212" s="40" t="s">
        <v>823</v>
      </c>
      <c r="C212" s="64" t="s">
        <v>831</v>
      </c>
      <c r="D212" s="62" t="s">
        <v>834</v>
      </c>
      <c r="E212" s="62">
        <v>22</v>
      </c>
      <c r="F212" s="62"/>
      <c r="G212" s="62">
        <v>47000</v>
      </c>
      <c r="H212" s="62" t="s">
        <v>426</v>
      </c>
    </row>
    <row r="213" spans="1:8" x14ac:dyDescent="0.35">
      <c r="A213" s="40">
        <v>210</v>
      </c>
      <c r="B213" s="40" t="s">
        <v>727</v>
      </c>
      <c r="C213" s="64" t="s">
        <v>831</v>
      </c>
      <c r="D213" s="62" t="s">
        <v>835</v>
      </c>
      <c r="E213" s="62">
        <v>63</v>
      </c>
      <c r="F213" s="62"/>
      <c r="G213" s="62">
        <v>32270</v>
      </c>
      <c r="H213" s="62" t="s">
        <v>836</v>
      </c>
    </row>
    <row r="214" spans="1:8" x14ac:dyDescent="0.35">
      <c r="A214" s="40">
        <v>211</v>
      </c>
      <c r="B214" s="40" t="s">
        <v>748</v>
      </c>
      <c r="C214" s="64" t="s">
        <v>831</v>
      </c>
      <c r="D214" s="62" t="s">
        <v>802</v>
      </c>
      <c r="E214" s="62">
        <v>4</v>
      </c>
      <c r="F214" s="62"/>
      <c r="G214" s="62">
        <v>40323</v>
      </c>
      <c r="H214" s="62" t="s">
        <v>389</v>
      </c>
    </row>
    <row r="215" spans="1:8" x14ac:dyDescent="0.35">
      <c r="A215" s="40">
        <v>212</v>
      </c>
      <c r="B215" s="40" t="s">
        <v>824</v>
      </c>
      <c r="C215" s="64" t="s">
        <v>831</v>
      </c>
      <c r="D215" s="62" t="s">
        <v>837</v>
      </c>
      <c r="E215" s="62">
        <v>120</v>
      </c>
      <c r="F215" s="62" t="s">
        <v>598</v>
      </c>
      <c r="G215" s="62">
        <v>53220</v>
      </c>
      <c r="H215" s="62" t="s">
        <v>838</v>
      </c>
    </row>
    <row r="216" spans="1:8" x14ac:dyDescent="0.35">
      <c r="A216" s="40">
        <v>213</v>
      </c>
      <c r="B216" s="40" t="s">
        <v>825</v>
      </c>
      <c r="C216" s="64" t="s">
        <v>831</v>
      </c>
      <c r="D216" s="62" t="s">
        <v>839</v>
      </c>
      <c r="E216" s="62">
        <v>89</v>
      </c>
      <c r="F216" s="62" t="s">
        <v>832</v>
      </c>
      <c r="G216" s="62">
        <v>10000</v>
      </c>
      <c r="H216" s="62" t="s">
        <v>349</v>
      </c>
    </row>
    <row r="217" spans="1:8" x14ac:dyDescent="0.35">
      <c r="A217" s="40">
        <v>214</v>
      </c>
      <c r="B217" s="40" t="s">
        <v>157</v>
      </c>
      <c r="C217" s="64" t="s">
        <v>831</v>
      </c>
      <c r="D217" s="62" t="s">
        <v>840</v>
      </c>
      <c r="E217" s="62">
        <v>7</v>
      </c>
      <c r="F217" s="62"/>
      <c r="G217" s="62">
        <v>10000</v>
      </c>
      <c r="H217" s="62" t="s">
        <v>349</v>
      </c>
    </row>
    <row r="218" spans="1:8" x14ac:dyDescent="0.35">
      <c r="A218" s="40">
        <v>215</v>
      </c>
      <c r="B218" s="40" t="s">
        <v>826</v>
      </c>
      <c r="C218" s="64" t="s">
        <v>831</v>
      </c>
      <c r="D218" s="62" t="s">
        <v>841</v>
      </c>
      <c r="E218" s="62">
        <v>19</v>
      </c>
      <c r="F218" s="62" t="s">
        <v>842</v>
      </c>
      <c r="G218" s="62">
        <v>21210</v>
      </c>
      <c r="H218" s="62" t="s">
        <v>453</v>
      </c>
    </row>
    <row r="219" spans="1:8" x14ac:dyDescent="0.35">
      <c r="A219" s="40">
        <v>216</v>
      </c>
      <c r="B219" s="40" t="s">
        <v>827</v>
      </c>
      <c r="C219" s="64" t="s">
        <v>831</v>
      </c>
      <c r="D219" s="62" t="s">
        <v>843</v>
      </c>
      <c r="E219" s="62">
        <v>66</v>
      </c>
      <c r="F219" s="62"/>
      <c r="G219" s="62">
        <v>23250</v>
      </c>
      <c r="H219" s="62" t="s">
        <v>844</v>
      </c>
    </row>
    <row r="220" spans="1:8" x14ac:dyDescent="0.35">
      <c r="A220" s="40">
        <v>217</v>
      </c>
      <c r="B220" s="40" t="s">
        <v>826</v>
      </c>
      <c r="C220" s="64" t="s">
        <v>831</v>
      </c>
      <c r="D220" s="62" t="s">
        <v>683</v>
      </c>
      <c r="E220" s="62">
        <v>45</v>
      </c>
      <c r="F220" s="62" t="s">
        <v>842</v>
      </c>
      <c r="G220" s="62">
        <v>21212</v>
      </c>
      <c r="H220" s="62" t="s">
        <v>686</v>
      </c>
    </row>
    <row r="221" spans="1:8" x14ac:dyDescent="0.35">
      <c r="A221" s="40">
        <v>218</v>
      </c>
      <c r="B221" s="40" t="s">
        <v>828</v>
      </c>
      <c r="C221" s="64" t="s">
        <v>831</v>
      </c>
      <c r="D221" s="62" t="s">
        <v>345</v>
      </c>
      <c r="E221" s="62">
        <v>173</v>
      </c>
      <c r="F221" s="62" t="s">
        <v>814</v>
      </c>
      <c r="G221" s="62">
        <v>10000</v>
      </c>
      <c r="H221" s="62" t="s">
        <v>349</v>
      </c>
    </row>
    <row r="222" spans="1:8" x14ac:dyDescent="0.35">
      <c r="A222" s="40">
        <v>219</v>
      </c>
      <c r="B222" s="40" t="s">
        <v>752</v>
      </c>
      <c r="C222" s="64" t="s">
        <v>831</v>
      </c>
      <c r="D222" s="62" t="s">
        <v>697</v>
      </c>
      <c r="E222" s="62">
        <v>58</v>
      </c>
      <c r="F222" s="62" t="s">
        <v>845</v>
      </c>
      <c r="G222" s="62">
        <v>42000</v>
      </c>
      <c r="H222" s="62" t="s">
        <v>320</v>
      </c>
    </row>
    <row r="223" spans="1:8" x14ac:dyDescent="0.35">
      <c r="A223" s="40">
        <v>220</v>
      </c>
      <c r="B223" s="40" t="s">
        <v>829</v>
      </c>
      <c r="C223" s="64" t="s">
        <v>831</v>
      </c>
      <c r="D223" s="62" t="s">
        <v>846</v>
      </c>
      <c r="E223" s="62">
        <v>15</v>
      </c>
      <c r="F223" s="62"/>
      <c r="G223" s="62">
        <v>35400</v>
      </c>
      <c r="H223" s="62" t="s">
        <v>847</v>
      </c>
    </row>
    <row r="224" spans="1:8" x14ac:dyDescent="0.35">
      <c r="A224" s="40">
        <v>221</v>
      </c>
      <c r="B224" s="40" t="s">
        <v>830</v>
      </c>
      <c r="C224" s="64" t="s">
        <v>831</v>
      </c>
      <c r="D224" s="62" t="s">
        <v>848</v>
      </c>
      <c r="E224" s="62">
        <v>6</v>
      </c>
      <c r="F224" s="62" t="s">
        <v>849</v>
      </c>
      <c r="G224" s="62">
        <v>42000</v>
      </c>
      <c r="H224" s="62" t="s">
        <v>320</v>
      </c>
    </row>
  </sheetData>
  <mergeCells count="4">
    <mergeCell ref="B1:B3"/>
    <mergeCell ref="A1:A3"/>
    <mergeCell ref="D1:H2"/>
    <mergeCell ref="C1:C3"/>
  </mergeCells>
  <phoneticPr fontId="18" type="noConversion"/>
  <pageMargins left="0.7" right="0.7" top="0.75" bottom="0.75" header="0.3" footer="0.3"/>
  <headerFooter>
    <oddHeader>&amp;R&amp;"Times New Roman"&amp;10&amp;K1557B7 Stupanj klasifikacije: SLUŽBENO&amp;1#_x000D_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63</v>
      </c>
      <c r="C2" t="s">
        <v>64</v>
      </c>
    </row>
    <row r="3" spans="1:15" x14ac:dyDescent="0.35">
      <c r="B3" t="s">
        <v>65</v>
      </c>
      <c r="C3" t="s">
        <v>66</v>
      </c>
    </row>
    <row r="4" spans="1:15" x14ac:dyDescent="0.35">
      <c r="B4" s="12" t="s">
        <v>67</v>
      </c>
      <c r="C4" s="49">
        <v>2021</v>
      </c>
    </row>
    <row r="5" spans="1:15" x14ac:dyDescent="0.35">
      <c r="A5" s="14"/>
      <c r="B5" s="17" t="s">
        <v>9</v>
      </c>
      <c r="C5" s="49">
        <v>2022</v>
      </c>
    </row>
    <row r="6" spans="1:15" x14ac:dyDescent="0.35">
      <c r="A6" s="14"/>
      <c r="B6" s="17" t="s">
        <v>68</v>
      </c>
      <c r="C6" s="49">
        <v>2023</v>
      </c>
    </row>
    <row r="7" spans="1:15" x14ac:dyDescent="0.35">
      <c r="A7" s="14"/>
      <c r="B7" s="17" t="s">
        <v>69</v>
      </c>
      <c r="C7" s="49">
        <v>2024</v>
      </c>
    </row>
    <row r="8" spans="1:15" x14ac:dyDescent="0.35">
      <c r="A8" s="14"/>
      <c r="B8" s="17" t="s">
        <v>70</v>
      </c>
      <c r="C8" s="49">
        <v>2025</v>
      </c>
    </row>
    <row r="9" spans="1:15" x14ac:dyDescent="0.35">
      <c r="A9" s="14"/>
      <c r="B9" s="17" t="s">
        <v>71</v>
      </c>
      <c r="C9" s="49">
        <v>2026</v>
      </c>
    </row>
    <row r="10" spans="1:15" x14ac:dyDescent="0.35">
      <c r="A10" s="14"/>
      <c r="B10" s="17" t="s">
        <v>72</v>
      </c>
      <c r="C10" s="49">
        <v>2027</v>
      </c>
    </row>
    <row r="11" spans="1:15" x14ac:dyDescent="0.35">
      <c r="A11" s="14"/>
      <c r="B11" s="17" t="s">
        <v>73</v>
      </c>
      <c r="C11" s="49">
        <v>2028</v>
      </c>
    </row>
    <row r="12" spans="1:15" x14ac:dyDescent="0.35">
      <c r="A12" s="14"/>
      <c r="B12" s="17" t="s">
        <v>74</v>
      </c>
      <c r="C12" s="49">
        <v>2029</v>
      </c>
    </row>
    <row r="13" spans="1:15" x14ac:dyDescent="0.35">
      <c r="A13" s="14"/>
      <c r="B13" s="17" t="s">
        <v>75</v>
      </c>
      <c r="C13" s="49">
        <v>2030</v>
      </c>
    </row>
    <row r="14" spans="1:15" x14ac:dyDescent="0.35">
      <c r="A14" s="14"/>
      <c r="B14" s="17" t="s">
        <v>76</v>
      </c>
      <c r="C14" s="49"/>
    </row>
    <row r="15" spans="1:15" x14ac:dyDescent="0.35">
      <c r="A15" s="14"/>
      <c r="B15" s="17" t="s">
        <v>77</v>
      </c>
      <c r="C15" s="49"/>
      <c r="I15" s="14"/>
      <c r="J15" s="15"/>
      <c r="K15" s="15"/>
      <c r="L15" s="15"/>
      <c r="M15" s="15"/>
      <c r="N15" s="15"/>
      <c r="O15" s="16"/>
    </row>
    <row r="16" spans="1:15" x14ac:dyDescent="0.35">
      <c r="A16" s="14"/>
      <c r="B16" s="17" t="s">
        <v>78</v>
      </c>
      <c r="C16" s="49"/>
      <c r="I16" s="14"/>
      <c r="J16" s="15"/>
      <c r="K16" s="15"/>
      <c r="L16" s="15"/>
      <c r="M16" s="15"/>
      <c r="N16" s="15"/>
      <c r="O16" s="16"/>
    </row>
    <row r="17" spans="1:15" x14ac:dyDescent="0.35">
      <c r="A17" s="14"/>
      <c r="B17" s="17" t="s">
        <v>79</v>
      </c>
      <c r="C17" s="49"/>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8"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headerFooter>
    <oddHeader>&amp;R&amp;"Times New Roman"&amp;10&amp;K1557B7 Stupanj klasifikacije: SLUŽBENO&amp;1#_x000D_</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e70c616-2388-4b2b-acbc-3fc015cadcd4"/>
    <lcf76f155ced4ddcb4097134ff3c332f xmlns="5f6e308b-c1fa-409d-8633-4b8824628b6a">
      <Terms xmlns="http://schemas.microsoft.com/office/infopath/2007/PartnerControls"/>
    </lcf76f155ced4ddcb4097134ff3c332f>
    <Date xmlns="5f6e308b-c1fa-409d-8633-4b8824628b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0E01F4-5DFF-4500-800F-F577EFA5000F}">
  <ds:schemaRefs>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5f6e308b-c1fa-409d-8633-4b8824628b6a"/>
    <ds:schemaRef ds:uri="http://www.w3.org/XML/1998/namespace"/>
    <ds:schemaRef ds:uri="8e70c616-2388-4b2b-acbc-3fc015cadcd4"/>
    <ds:schemaRef ds:uri="http://schemas.microsoft.com/office/2006/metadata/properties"/>
  </ds:schemaRefs>
</ds:datastoreItem>
</file>

<file path=customXml/itemProps2.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3.xml><?xml version="1.0" encoding="utf-8"?>
<ds:datastoreItem xmlns:ds="http://schemas.openxmlformats.org/officeDocument/2006/customXml" ds:itemID="{7F5FEB0A-CEA5-4C0E-BE45-E39F6E1024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 </vt:lpstr>
      <vt:lpstr>Annual Report</vt:lpstr>
      <vt:lpstr>Overview Planned Investment</vt:lpstr>
      <vt:lpstr>Final beneficiary&amp;Location</vt:lpstr>
      <vt:lpstr>Dropdown Menu</vt:lpstr>
      <vt:lpstr>'Annual 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klima</dc:creator>
  <cp:keywords/>
  <dc:description/>
  <cp:lastModifiedBy>CHESOI Roxana (CLIMA)</cp:lastModifiedBy>
  <cp:revision/>
  <cp:lastPrinted>2025-04-28T08:59:52Z</cp:lastPrinted>
  <dcterms:created xsi:type="dcterms:W3CDTF">2022-04-08T06:50:01Z</dcterms:created>
  <dcterms:modified xsi:type="dcterms:W3CDTF">2025-07-18T12:20:19Z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a1893c90-3802-469b-8266-11cae1d6abd9_Enabled">
    <vt:lpwstr>true</vt:lpwstr>
  </property>
  <property fmtid="{D5CDD505-2E9C-101B-9397-08002B2CF9AE}" pid="12" name="MSIP_Label_a1893c90-3802-469b-8266-11cae1d6abd9_SetDate">
    <vt:lpwstr>2025-04-03T08:04:19Z</vt:lpwstr>
  </property>
  <property fmtid="{D5CDD505-2E9C-101B-9397-08002B2CF9AE}" pid="13" name="MSIP_Label_a1893c90-3802-469b-8266-11cae1d6abd9_Method">
    <vt:lpwstr>Privileged</vt:lpwstr>
  </property>
  <property fmtid="{D5CDD505-2E9C-101B-9397-08002B2CF9AE}" pid="14" name="MSIP_Label_a1893c90-3802-469b-8266-11cae1d6abd9_Name">
    <vt:lpwstr>SLUŽBENO</vt:lpwstr>
  </property>
  <property fmtid="{D5CDD505-2E9C-101B-9397-08002B2CF9AE}" pid="15" name="MSIP_Label_a1893c90-3802-469b-8266-11cae1d6abd9_SiteId">
    <vt:lpwstr>45b24d32-64bd-4126-954f-fc475240a4df</vt:lpwstr>
  </property>
  <property fmtid="{D5CDD505-2E9C-101B-9397-08002B2CF9AE}" pid="16" name="MSIP_Label_a1893c90-3802-469b-8266-11cae1d6abd9_ActionId">
    <vt:lpwstr>d99ef51d-f33d-442f-beb0-227c61bc8df4</vt:lpwstr>
  </property>
  <property fmtid="{D5CDD505-2E9C-101B-9397-08002B2CF9AE}" pid="17" name="MSIP_Label_a1893c90-3802-469b-8266-11cae1d6abd9_ContentBits">
    <vt:lpwstr>1</vt:lpwstr>
  </property>
  <property fmtid="{D5CDD505-2E9C-101B-9397-08002B2CF9AE}" pid="18" name="MSIP_Label_a1893c90-3802-469b-8266-11cae1d6abd9_Tag">
    <vt:lpwstr>10, 0, 1, 1</vt:lpwstr>
  </property>
  <property fmtid="{D5CDD505-2E9C-101B-9397-08002B2CF9AE}" pid="19" name="MSIP_Label_9b5154d6-21c1-415b-b061-7427a4708b37_Enabled">
    <vt:lpwstr>true</vt:lpwstr>
  </property>
  <property fmtid="{D5CDD505-2E9C-101B-9397-08002B2CF9AE}" pid="20" name="MSIP_Label_9b5154d6-21c1-415b-b061-7427a4708b37_SetDate">
    <vt:lpwstr>2025-08-01T11:27:15Z</vt:lpwstr>
  </property>
  <property fmtid="{D5CDD505-2E9C-101B-9397-08002B2CF9AE}" pid="21" name="MSIP_Label_9b5154d6-21c1-415b-b061-7427a4708b37_Method">
    <vt:lpwstr>Standard</vt:lpwstr>
  </property>
  <property fmtid="{D5CDD505-2E9C-101B-9397-08002B2CF9AE}" pid="22" name="MSIP_Label_9b5154d6-21c1-415b-b061-7427a4708b37_Name">
    <vt:lpwstr>Default Corporate Use</vt:lpwstr>
  </property>
  <property fmtid="{D5CDD505-2E9C-101B-9397-08002B2CF9AE}" pid="23" name="MSIP_Label_9b5154d6-21c1-415b-b061-7427a4708b37_SiteId">
    <vt:lpwstr>0b96d5d2-d153-4370-a2c7-8a926f24c8a1</vt:lpwstr>
  </property>
  <property fmtid="{D5CDD505-2E9C-101B-9397-08002B2CF9AE}" pid="24" name="MSIP_Label_9b5154d6-21c1-415b-b061-7427a4708b37_ActionId">
    <vt:lpwstr>6f9deeab-e041-4b1a-85e3-02c834f9ea47</vt:lpwstr>
  </property>
  <property fmtid="{D5CDD505-2E9C-101B-9397-08002B2CF9AE}" pid="25" name="MSIP_Label_9b5154d6-21c1-415b-b061-7427a4708b37_ContentBits">
    <vt:lpwstr>0</vt:lpwstr>
  </property>
</Properties>
</file>